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01 - Komunikace" sheetId="3" r:id="rId3"/>
    <sheet name="03 - Sanace zemní pláně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'00 - VRN'!$C$80:$K$104</definedName>
    <definedName name="_xlnm.Print_Area" localSheetId="1">'00 - VRN'!$C$4:$J$36,'00 - VRN'!$C$42:$J$62,'00 - VRN'!$C$68:$K$104</definedName>
    <definedName name="_xlnm.Print_Titles" localSheetId="1">'00 - VRN'!$80:$80</definedName>
    <definedName name="_xlnm._FilterDatabase" localSheetId="2" hidden="1">'01 - Komunikace'!$C$82:$K$418</definedName>
    <definedName name="_xlnm.Print_Area" localSheetId="2">'01 - Komunikace'!$C$4:$J$36,'01 - Komunikace'!$C$42:$J$64,'01 - Komunikace'!$C$70:$K$418</definedName>
    <definedName name="_xlnm.Print_Titles" localSheetId="2">'01 - Komunikace'!$82:$82</definedName>
    <definedName name="_xlnm._FilterDatabase" localSheetId="3" hidden="1">'03 - Sanace zemní pláně'!$C$81:$K$152</definedName>
    <definedName name="_xlnm.Print_Area" localSheetId="3">'03 - Sanace zemní pláně'!$C$4:$J$36,'03 - Sanace zemní pláně'!$C$42:$J$63,'03 - Sanace zemní pláně'!$C$69:$K$152</definedName>
    <definedName name="_xlnm.Print_Titles" localSheetId="3">'03 - Sanace zemní pláně'!$81:$81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152"/>
  <c r="BH152"/>
  <c r="BG152"/>
  <c r="BF152"/>
  <c r="T152"/>
  <c r="T151"/>
  <c r="R152"/>
  <c r="R151"/>
  <c r="P152"/>
  <c r="P151"/>
  <c r="BK152"/>
  <c r="BK151"/>
  <c r="J151"/>
  <c r="J152"/>
  <c r="BE152"/>
  <c r="J62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35"/>
  <c r="BH135"/>
  <c r="BG135"/>
  <c r="BF135"/>
  <c r="T135"/>
  <c r="T134"/>
  <c r="R135"/>
  <c r="R134"/>
  <c r="P135"/>
  <c r="P134"/>
  <c r="BK135"/>
  <c r="BK134"/>
  <c r="J134"/>
  <c r="J135"/>
  <c r="BE135"/>
  <c r="J61"/>
  <c r="BI127"/>
  <c r="BH127"/>
  <c r="BG127"/>
  <c r="BF127"/>
  <c r="T127"/>
  <c r="R127"/>
  <c r="P127"/>
  <c r="BK127"/>
  <c r="J127"/>
  <c r="BE127"/>
  <c r="BI120"/>
  <c r="BH120"/>
  <c r="BG120"/>
  <c r="BF120"/>
  <c r="T120"/>
  <c r="T119"/>
  <c r="R120"/>
  <c r="R119"/>
  <c r="P120"/>
  <c r="P119"/>
  <c r="BK120"/>
  <c r="BK119"/>
  <c r="J119"/>
  <c r="J120"/>
  <c r="BE120"/>
  <c r="J60"/>
  <c r="BI111"/>
  <c r="BH111"/>
  <c r="BG111"/>
  <c r="BF111"/>
  <c r="T111"/>
  <c r="T110"/>
  <c r="R111"/>
  <c r="R110"/>
  <c r="P111"/>
  <c r="P110"/>
  <c r="BK111"/>
  <c r="BK110"/>
  <c r="J110"/>
  <c r="J111"/>
  <c r="BE111"/>
  <c r="J59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85"/>
  <c r="F34"/>
  <c i="1" r="BD54"/>
  <c i="4" r="BH85"/>
  <c r="F33"/>
  <c i="1" r="BC54"/>
  <c i="4" r="BG85"/>
  <c r="F32"/>
  <c i="1" r="BB54"/>
  <c i="4" r="BF85"/>
  <c r="J31"/>
  <c i="1" r="AW54"/>
  <c i="4" r="F31"/>
  <c i="1" r="BA54"/>
  <c i="4" r="T85"/>
  <c r="T84"/>
  <c r="T83"/>
  <c r="T82"/>
  <c r="R85"/>
  <c r="R84"/>
  <c r="R83"/>
  <c r="R82"/>
  <c r="P85"/>
  <c r="P84"/>
  <c r="P83"/>
  <c r="P82"/>
  <c i="1" r="AU54"/>
  <c i="4" r="BK85"/>
  <c r="BK84"/>
  <c r="J84"/>
  <c r="BK83"/>
  <c r="J83"/>
  <c r="BK82"/>
  <c r="J82"/>
  <c r="J56"/>
  <c r="J27"/>
  <c i="1" r="AG54"/>
  <c i="4" r="J85"/>
  <c r="BE85"/>
  <c r="J30"/>
  <c i="1" r="AV54"/>
  <c i="4" r="F30"/>
  <c i="1" r="AZ54"/>
  <c i="4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3"/>
  <c r="AX53"/>
  <c i="3" r="BI418"/>
  <c r="BH418"/>
  <c r="BG418"/>
  <c r="BF418"/>
  <c r="T418"/>
  <c r="T417"/>
  <c r="R418"/>
  <c r="R417"/>
  <c r="P418"/>
  <c r="P417"/>
  <c r="BK418"/>
  <c r="BK417"/>
  <c r="J417"/>
  <c r="J418"/>
  <c r="BE418"/>
  <c r="J63"/>
  <c r="BI412"/>
  <c r="BH412"/>
  <c r="BG412"/>
  <c r="BF412"/>
  <c r="T412"/>
  <c r="R412"/>
  <c r="P412"/>
  <c r="BK412"/>
  <c r="J412"/>
  <c r="BE412"/>
  <c r="BI401"/>
  <c r="BH401"/>
  <c r="BG401"/>
  <c r="BF401"/>
  <c r="T401"/>
  <c r="R401"/>
  <c r="P401"/>
  <c r="BK401"/>
  <c r="J401"/>
  <c r="BE401"/>
  <c r="BI396"/>
  <c r="BH396"/>
  <c r="BG396"/>
  <c r="BF396"/>
  <c r="T396"/>
  <c r="R396"/>
  <c r="P396"/>
  <c r="BK396"/>
  <c r="J396"/>
  <c r="BE396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78"/>
  <c r="BH378"/>
  <c r="BG378"/>
  <c r="BF378"/>
  <c r="T378"/>
  <c r="R378"/>
  <c r="P378"/>
  <c r="BK378"/>
  <c r="J378"/>
  <c r="BE378"/>
  <c r="BI376"/>
  <c r="BH376"/>
  <c r="BG376"/>
  <c r="BF376"/>
  <c r="T376"/>
  <c r="R376"/>
  <c r="P376"/>
  <c r="BK376"/>
  <c r="J376"/>
  <c r="BE376"/>
  <c r="BI356"/>
  <c r="BH356"/>
  <c r="BG356"/>
  <c r="BF356"/>
  <c r="T356"/>
  <c r="T355"/>
  <c r="R356"/>
  <c r="R355"/>
  <c r="P356"/>
  <c r="P355"/>
  <c r="BK356"/>
  <c r="BK355"/>
  <c r="J355"/>
  <c r="J356"/>
  <c r="BE356"/>
  <c r="J62"/>
  <c r="BI353"/>
  <c r="BH353"/>
  <c r="BG353"/>
  <c r="BF353"/>
  <c r="T353"/>
  <c r="R353"/>
  <c r="P353"/>
  <c r="BK353"/>
  <c r="J353"/>
  <c r="BE353"/>
  <c r="BI351"/>
  <c r="BH351"/>
  <c r="BG351"/>
  <c r="BF351"/>
  <c r="T351"/>
  <c r="R351"/>
  <c r="P351"/>
  <c r="BK351"/>
  <c r="J351"/>
  <c r="BE351"/>
  <c r="BI349"/>
  <c r="BH349"/>
  <c r="BG349"/>
  <c r="BF349"/>
  <c r="T349"/>
  <c r="R349"/>
  <c r="P349"/>
  <c r="BK349"/>
  <c r="J349"/>
  <c r="BE349"/>
  <c r="BI347"/>
  <c r="BH347"/>
  <c r="BG347"/>
  <c r="BF347"/>
  <c r="T347"/>
  <c r="R347"/>
  <c r="P347"/>
  <c r="BK347"/>
  <c r="J347"/>
  <c r="BE347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39"/>
  <c r="BH339"/>
  <c r="BG339"/>
  <c r="BF339"/>
  <c r="T339"/>
  <c r="R339"/>
  <c r="P339"/>
  <c r="BK339"/>
  <c r="J339"/>
  <c r="BE339"/>
  <c r="BI330"/>
  <c r="BH330"/>
  <c r="BG330"/>
  <c r="BF330"/>
  <c r="T330"/>
  <c r="R330"/>
  <c r="P330"/>
  <c r="BK330"/>
  <c r="J330"/>
  <c r="BE330"/>
  <c r="BI321"/>
  <c r="BH321"/>
  <c r="BG321"/>
  <c r="BF321"/>
  <c r="T321"/>
  <c r="R321"/>
  <c r="P321"/>
  <c r="BK321"/>
  <c r="J321"/>
  <c r="BE321"/>
  <c r="BI312"/>
  <c r="BH312"/>
  <c r="BG312"/>
  <c r="BF312"/>
  <c r="T312"/>
  <c r="R312"/>
  <c r="P312"/>
  <c r="BK312"/>
  <c r="J312"/>
  <c r="BE312"/>
  <c r="BI303"/>
  <c r="BH303"/>
  <c r="BG303"/>
  <c r="BF303"/>
  <c r="T303"/>
  <c r="R303"/>
  <c r="P303"/>
  <c r="BK303"/>
  <c r="J303"/>
  <c r="BE303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83"/>
  <c r="BH283"/>
  <c r="BG283"/>
  <c r="BF283"/>
  <c r="T283"/>
  <c r="R283"/>
  <c r="P283"/>
  <c r="BK283"/>
  <c r="J283"/>
  <c r="BE283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6"/>
  <c r="BH266"/>
  <c r="BG266"/>
  <c r="BF266"/>
  <c r="T266"/>
  <c r="R266"/>
  <c r="P266"/>
  <c r="BK266"/>
  <c r="J266"/>
  <c r="BE266"/>
  <c r="BI260"/>
  <c r="BH260"/>
  <c r="BG260"/>
  <c r="BF260"/>
  <c r="T260"/>
  <c r="R260"/>
  <c r="P260"/>
  <c r="BK260"/>
  <c r="J260"/>
  <c r="BE260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8"/>
  <c r="BH248"/>
  <c r="BG248"/>
  <c r="BF248"/>
  <c r="T248"/>
  <c r="T247"/>
  <c r="R248"/>
  <c r="R247"/>
  <c r="P248"/>
  <c r="P247"/>
  <c r="BK248"/>
  <c r="BK247"/>
  <c r="J247"/>
  <c r="J248"/>
  <c r="BE248"/>
  <c r="J61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/>
  <c r="BI224"/>
  <c r="BH224"/>
  <c r="BG224"/>
  <c r="BF224"/>
  <c r="T224"/>
  <c r="R224"/>
  <c r="P224"/>
  <c r="BK224"/>
  <c r="J224"/>
  <c r="BE224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T206"/>
  <c r="R207"/>
  <c r="R206"/>
  <c r="P207"/>
  <c r="P206"/>
  <c r="BK207"/>
  <c r="BK206"/>
  <c r="J206"/>
  <c r="J207"/>
  <c r="BE207"/>
  <c r="J60"/>
  <c r="BI201"/>
  <c r="BH201"/>
  <c r="BG201"/>
  <c r="BF201"/>
  <c r="T201"/>
  <c r="R201"/>
  <c r="P201"/>
  <c r="BK201"/>
  <c r="J201"/>
  <c r="BE201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T159"/>
  <c r="R160"/>
  <c r="R159"/>
  <c r="P160"/>
  <c r="P159"/>
  <c r="BK160"/>
  <c r="BK159"/>
  <c r="J159"/>
  <c r="J160"/>
  <c r="BE160"/>
  <c r="J59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5"/>
  <c r="BH135"/>
  <c r="BG135"/>
  <c r="BF135"/>
  <c r="T135"/>
  <c r="R135"/>
  <c r="P135"/>
  <c r="BK135"/>
  <c r="J135"/>
  <c r="BE135"/>
  <c r="BI130"/>
  <c r="BH130"/>
  <c r="BG130"/>
  <c r="BF130"/>
  <c r="T130"/>
  <c r="R130"/>
  <c r="P130"/>
  <c r="BK130"/>
  <c r="J130"/>
  <c r="BE130"/>
  <c r="BI125"/>
  <c r="BH125"/>
  <c r="BG125"/>
  <c r="BF125"/>
  <c r="T125"/>
  <c r="R125"/>
  <c r="P125"/>
  <c r="BK125"/>
  <c r="J125"/>
  <c r="BE125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3"/>
  <c r="BH113"/>
  <c r="BG113"/>
  <c r="BF113"/>
  <c r="T113"/>
  <c r="R113"/>
  <c r="P113"/>
  <c r="BK113"/>
  <c r="J113"/>
  <c r="BE113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0"/>
  <c r="BH90"/>
  <c r="BG90"/>
  <c r="BF90"/>
  <c r="T90"/>
  <c r="R90"/>
  <c r="P90"/>
  <c r="BK90"/>
  <c r="J90"/>
  <c r="BE90"/>
  <c r="BI86"/>
  <c r="F34"/>
  <c i="1" r="BD53"/>
  <c i="3" r="BH86"/>
  <c r="F33"/>
  <c i="1" r="BC53"/>
  <c i="3" r="BG86"/>
  <c r="F32"/>
  <c i="1" r="BB53"/>
  <c i="3" r="BF86"/>
  <c r="J31"/>
  <c i="1" r="AW53"/>
  <c i="3" r="F31"/>
  <c i="1" r="BA53"/>
  <c i="3" r="T86"/>
  <c r="T85"/>
  <c r="T84"/>
  <c r="T83"/>
  <c r="R86"/>
  <c r="R85"/>
  <c r="R84"/>
  <c r="R83"/>
  <c r="P86"/>
  <c r="P85"/>
  <c r="P84"/>
  <c r="P83"/>
  <c i="1" r="AU53"/>
  <c i="3" r="BK86"/>
  <c r="BK85"/>
  <c r="J85"/>
  <c r="BK84"/>
  <c r="J84"/>
  <c r="BK83"/>
  <c r="J83"/>
  <c r="J56"/>
  <c r="J27"/>
  <c i="1" r="AG53"/>
  <c i="3" r="J86"/>
  <c r="BE86"/>
  <c r="J30"/>
  <c i="1" r="AV53"/>
  <c i="3" r="F30"/>
  <c i="1" r="AZ53"/>
  <c i="3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2"/>
  <c r="AX52"/>
  <c i="2" r="BI103"/>
  <c r="BH103"/>
  <c r="BG103"/>
  <c r="BF103"/>
  <c r="T103"/>
  <c r="T102"/>
  <c r="R103"/>
  <c r="R102"/>
  <c r="P103"/>
  <c r="P102"/>
  <c r="BK103"/>
  <c r="BK102"/>
  <c r="J102"/>
  <c r="J103"/>
  <c r="BE103"/>
  <c r="J61"/>
  <c r="BI101"/>
  <c r="BH101"/>
  <c r="BG101"/>
  <c r="BF101"/>
  <c r="T101"/>
  <c r="R101"/>
  <c r="P101"/>
  <c r="BK101"/>
  <c r="J101"/>
  <c r="BE101"/>
  <c r="BI99"/>
  <c r="BH99"/>
  <c r="BG99"/>
  <c r="BF99"/>
  <c r="T99"/>
  <c r="T98"/>
  <c r="R99"/>
  <c r="R98"/>
  <c r="P99"/>
  <c r="P98"/>
  <c r="BK99"/>
  <c r="BK98"/>
  <c r="J98"/>
  <c r="J99"/>
  <c r="BE99"/>
  <c r="J60"/>
  <c r="BI97"/>
  <c r="BH97"/>
  <c r="BG97"/>
  <c r="BF97"/>
  <c r="T97"/>
  <c r="R97"/>
  <c r="P97"/>
  <c r="BK97"/>
  <c r="J97"/>
  <c r="BE97"/>
  <c r="BI95"/>
  <c r="BH95"/>
  <c r="BG95"/>
  <c r="BF95"/>
  <c r="T95"/>
  <c r="T94"/>
  <c r="R95"/>
  <c r="R94"/>
  <c r="P95"/>
  <c r="P94"/>
  <c r="BK95"/>
  <c r="BK94"/>
  <c r="J94"/>
  <c r="J95"/>
  <c r="BE95"/>
  <c r="J59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4"/>
  <c r="F34"/>
  <c i="1" r="BD52"/>
  <c i="2" r="BH84"/>
  <c r="F33"/>
  <c i="1" r="BC52"/>
  <c i="2" r="BG84"/>
  <c r="F32"/>
  <c i="1" r="BB52"/>
  <c i="2" r="BF84"/>
  <c r="J31"/>
  <c i="1" r="AW52"/>
  <c i="2" r="F31"/>
  <c i="1" r="BA52"/>
  <c i="2" r="T84"/>
  <c r="T83"/>
  <c r="T82"/>
  <c r="T81"/>
  <c r="R84"/>
  <c r="R83"/>
  <c r="R82"/>
  <c r="R81"/>
  <c r="P84"/>
  <c r="P83"/>
  <c r="P82"/>
  <c r="P81"/>
  <c i="1" r="AU52"/>
  <c i="2" r="BK84"/>
  <c r="BK83"/>
  <c r="J83"/>
  <c r="BK82"/>
  <c r="J82"/>
  <c r="BK81"/>
  <c r="J81"/>
  <c r="J56"/>
  <c r="J27"/>
  <c i="1" r="AG52"/>
  <c i="2" r="J84"/>
  <c r="BE84"/>
  <c r="J30"/>
  <c i="1" r="AV52"/>
  <c i="2" r="F30"/>
  <c i="1" r="AZ52"/>
  <c i="2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<sst xmlns="http://schemas.openxmlformats.org/spreadsheetml/2006/main">
  <si>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</si>
  <si>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</si>
  <si>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</si>
  <si>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</si>
  <si>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</si>
  <si>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</si>
  <si>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</si>
  <si>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{0d0613c7-0a3b-4254-b93f-362888e9ca04}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</si>
  <si>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</si>
  <si>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</si>
  <si>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</si>
  <si>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</si>
  <si>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</si>
  <si>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</si>
  <si>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</si>
  <si>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</si>
  <si>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18-08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</si>
  <si>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</si>
  <si>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</si>
  <si>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Parašutistů, Praha 6</t>
  </si>
  <si>
    <t>KSO:</t>
  </si>
  <si>
    <t/>
  </si>
  <si>
    <t>CC-CZ:</t>
  </si>
  <si>
    <t>Místo:</t>
  </si>
  <si>
    <t xml:space="preserve"> </t>
  </si>
  <si>
    <t>Datum:</t>
  </si>
  <si>
    <t>25. 5. 2018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</si>
  <si>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</si>
  <si>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</si>
  <si>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</si>
  <si>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</si>
  <si>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</si>
  <si>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</si>
  <si>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</si>
  <si>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</si>
  <si>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</si>
  <si>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</si>
  <si>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</si>
  <si>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</si>
  <si>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</si>
  <si>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</si>
  <si>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</si>
  <si>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</si>
  <si>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</si>
  <si>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</si>
  <si>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</si>
  <si>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</si>
  <si>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</si>
  <si>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</si>
  <si>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</si>
  <si>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</si>
  <si>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</si>
  <si>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</si>
  <si>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</si>
  <si>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</si>
  <si>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</si>
  <si>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</si>
  <si>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</si>
  <si>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</si>
  <si>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</si>
  <si>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</si>
  <si>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</si>
  <si>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</si>
  <si>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</si>
  <si>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</si>
  <si>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</si>
  <si>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</si>
  <si>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</si>
  <si>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</si>
  <si>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</si>
  <si>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</si>
  <si>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</si>
  <si>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</si>
  <si>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</si>
  <si>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</si>
  <si>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</si>
  <si>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</si>
  <si>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</si>
  <si>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{f44f8cd4-7280-4212-b517-5c28097f6bf3}</t>
  </si>
  <si>
    <t>2</t>
  </si>
  <si>
    <t>01</t>
  </si>
  <si>
    <t>Komunikace</t>
  </si>
  <si>
    <t>{5dea31eb-ae80-4d4a-a0d1-222d1555fc6f}</t>
  </si>
  <si>
    <t>03</t>
  </si>
  <si>
    <t>Sanace zemní pláně</t>
  </si>
  <si>
    <t>{4da91c07-a0f4-49f8-9051-737a5a720ec0}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</si>
  <si>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</si>
  <si>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</si>
  <si>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</si>
  <si>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</si>
  <si>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</si>
  <si>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</si>
  <si>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</si>
  <si>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</si>
  <si>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</si>
  <si>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</si>
  <si>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</si>
  <si>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</si>
  <si>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</si>
  <si>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</si>
  <si>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</si>
  <si>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</si>
  <si>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</si>
  <si>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</si>
  <si>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</si>
  <si>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</si>
  <si>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</si>
  <si>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</si>
  <si>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</si>
  <si>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</si>
  <si>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</si>
  <si>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</si>
  <si>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</si>
  <si>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</si>
  <si>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</si>
  <si>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</si>
  <si>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</si>
  <si>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</si>
  <si>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</si>
  <si>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</si>
  <si>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</si>
  <si>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</si>
  <si>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</si>
  <si>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</si>
  <si>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</si>
  <si>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práce-kamerový průzkum přípojek UV</t>
  </si>
  <si>
    <t>m</t>
  </si>
  <si>
    <t>CS ÚRS 2018 01</t>
  </si>
  <si>
    <t>1024</t>
  </si>
  <si>
    <t>334390715</t>
  </si>
  <si>
    <t>VV</t>
  </si>
  <si>
    <t>17</t>
  </si>
  <si>
    <t>011503000</t>
  </si>
  <si>
    <t>Stavební průzkum bez rozlišení</t>
  </si>
  <si>
    <t>…</t>
  </si>
  <si>
    <t>310535791</t>
  </si>
  <si>
    <t>P</t>
  </si>
  <si>
    <t>Poznámka k položce:
Passport okolních objektů a oplocení</t>
  </si>
  <si>
    <t>3</t>
  </si>
  <si>
    <t>012103000</t>
  </si>
  <si>
    <t>Geodetické práce před výstavbou</t>
  </si>
  <si>
    <t>331559137</t>
  </si>
  <si>
    <t>Poznámka k položce:
Vytýčení stávajících inženýrských sítí</t>
  </si>
  <si>
    <t>4</t>
  </si>
  <si>
    <t>012303000</t>
  </si>
  <si>
    <t>Geodetické práce po výstavbě</t>
  </si>
  <si>
    <t>-1846142559</t>
  </si>
  <si>
    <t>Poznámka k položce:
Zaměření skutečného provedení stavby</t>
  </si>
  <si>
    <t>013254000</t>
  </si>
  <si>
    <t>Dokumentace skutečného provedení stavby</t>
  </si>
  <si>
    <t>1433281839</t>
  </si>
  <si>
    <t>Poznámka k položce:
Zřetelné vyznačení všech změn do projektové dokumentace stavby, ke kterým dojde v průběhu realizace díla v min. 2 vyhotoveních.</t>
  </si>
  <si>
    <t>VRN3</t>
  </si>
  <si>
    <t>Zařízení staveniště</t>
  </si>
  <si>
    <t>6</t>
  </si>
  <si>
    <t>030001000</t>
  </si>
  <si>
    <t>-615207113</t>
  </si>
  <si>
    <t>Poznámka k položce:
Zřízení, provoz a zrušení ZS</t>
  </si>
  <si>
    <t>7</t>
  </si>
  <si>
    <t>034503000</t>
  </si>
  <si>
    <t>Informační tabule na staveništi</t>
  </si>
  <si>
    <t>1464600102</t>
  </si>
  <si>
    <t>VRN4</t>
  </si>
  <si>
    <t>Inženýrská činnost</t>
  </si>
  <si>
    <t>8</t>
  </si>
  <si>
    <t>040001000</t>
  </si>
  <si>
    <t>260289203</t>
  </si>
  <si>
    <t>Poznámka k položce:
Projednání DIO, zajištění DIR, zajištění dokladů nutných k zahájení stavby</t>
  </si>
  <si>
    <t>9</t>
  </si>
  <si>
    <t>043134000</t>
  </si>
  <si>
    <t>Zkoušky zatěžovací</t>
  </si>
  <si>
    <t>-125109670</t>
  </si>
  <si>
    <t>VRN9</t>
  </si>
  <si>
    <t>Ostatní náklady</t>
  </si>
  <si>
    <t>10</t>
  </si>
  <si>
    <t>090001000</t>
  </si>
  <si>
    <t>559585252</t>
  </si>
  <si>
    <t>Poznámka k položce:
DIO-pronájem DZ, apod.</t>
  </si>
  <si>
    <t>01 - Komunikace</t>
  </si>
  <si>
    <t>HSV - Práce a dodávky HSV</t>
  </si>
  <si>
    <t xml:space="preserve">    1 - 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</si>
  <si>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</si>
  <si>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</si>
  <si>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</si>
  <si>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</si>
  <si>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</si>
  <si>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</si>
  <si>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</si>
  <si>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 xml:space="preserve"> Zemní práce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</si>
  <si>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</si>
  <si>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</si>
  <si>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</si>
  <si>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1622992716</t>
  </si>
  <si>
    <t>"stávající chodníky"490,00</t>
  </si>
  <si>
    <t>"vjezdy asfalt"170,00</t>
  </si>
  <si>
    <t>Součet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</si>
  <si>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</si>
  <si>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</si>
  <si>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664454165</t>
  </si>
  <si>
    <t>"vjezdy dlažba"5,00</t>
  </si>
  <si>
    <t>113107211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</si>
  <si>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</si>
  <si>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-1566465380</t>
  </si>
  <si>
    <t>113106171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</si>
  <si>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</si>
  <si>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703757362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</si>
  <si>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</si>
  <si>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</si>
  <si>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682955968</t>
  </si>
  <si>
    <t>113154354</t>
  </si>
  <si>
    <t>Frézování živičného podkladu nebo krytu s naložením na dopravní prostředek plochy přes 1 000 do 10 000 m2 s překážkami v trase pruhu šířky do 1 m, tloušťky vrstvy 100 mm</t>
  </si>
  <si>
    <t>698076184</t>
  </si>
  <si>
    <t>"vozovka"1706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</si>
  <si>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</si>
  <si>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</si>
  <si>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-743237043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</si>
  <si>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</si>
  <si>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</si>
  <si>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729718994</t>
  </si>
  <si>
    <t>113202111</t>
  </si>
  <si>
    <t>Vytrhání obrub s vybouráním lože, s přemístěním hmot na skládku na vzdálenost do 3 m nebo s naložením na dopravní prostředek z krajníků nebo obrubníků stojatých</t>
  </si>
  <si>
    <t>1387221849</t>
  </si>
  <si>
    <t>"silniční"564</t>
  </si>
  <si>
    <t>"chodníkové"21</t>
  </si>
  <si>
    <t>132201101</t>
  </si>
  <si>
    <t>Hloubení zapažených i nezapažených rýh šířky do 600 mm s urovnáním dna do předepsaného profilu a spádu v hornině tř. 3 do 100 m3</t>
  </si>
  <si>
    <t>m3</t>
  </si>
  <si>
    <t>-241411344</t>
  </si>
  <si>
    <t>"UV1"10,2*0,6*4,59</t>
  </si>
  <si>
    <t>"UV3, UV4"17,2*0,6*4,07</t>
  </si>
  <si>
    <t>"UV5"4,4*0,6*3,95</t>
  </si>
  <si>
    <t>11</t>
  </si>
  <si>
    <t>132201109</t>
  </si>
  <si>
    <t>Hloubení zapažených i nezapažených rýh šířky do 600 mm s urovnáním dna do předepsaného profilu a spádu v hornině tř. 3 Příplatek k cenám za lepivost horniny tř. 3</t>
  </si>
  <si>
    <t>-163877684</t>
  </si>
  <si>
    <t>80,521*0,3</t>
  </si>
  <si>
    <t>12</t>
  </si>
  <si>
    <t>151101103</t>
  </si>
  <si>
    <t>Zřízení pažení a rozepření stěn rýh pro podzemní vedení pro všechny šířky rýhy příložné pro jakoukoliv mezerovitost, hloubky do 8 m</t>
  </si>
  <si>
    <t>-1770207013</t>
  </si>
  <si>
    <t>"UV1"10,2*4,59</t>
  </si>
  <si>
    <t>"UV3, UV4"17,2*4,07</t>
  </si>
  <si>
    <t>"UV5"4,4*3,95</t>
  </si>
  <si>
    <t>13</t>
  </si>
  <si>
    <t>151101113</t>
  </si>
  <si>
    <t>Odstranění pažení a rozepření stěn rýh pro podzemní vedení s uložením materiálu na vzdálenost do 3 m od kraje výkopu příložné, hloubky přes 4 do 8 m</t>
  </si>
  <si>
    <t>234434032</t>
  </si>
  <si>
    <t>14</t>
  </si>
  <si>
    <t>174101101</t>
  </si>
  <si>
    <t>Zásyp sypaninou z jakékoliv horniny s uložením výkopku ve vrstvách se zhutněním jam, šachet, rýh nebo kolem objektů v těchto vykopávkách</t>
  </si>
  <si>
    <t>441024238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</si>
  <si>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</si>
  <si>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</si>
  <si>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1639640535</t>
  </si>
  <si>
    <t>16</t>
  </si>
  <si>
    <t>M</t>
  </si>
  <si>
    <t>58337331</t>
  </si>
  <si>
    <t>štěrkopísek frakce 0/22</t>
  </si>
  <si>
    <t>t</t>
  </si>
  <si>
    <t>1349608736</t>
  </si>
  <si>
    <t>"UV1"10,2*0,6*4,59*2</t>
  </si>
  <si>
    <t>"UV3, UV4"17,2*0,6*4,07*2</t>
  </si>
  <si>
    <t>"UV5"4,4*0,6*3,95*2</t>
  </si>
  <si>
    <t>181411131</t>
  </si>
  <si>
    <t>Založení trávníku na půdě předem připravené plochy do 1000 m2 výsevem včetně utažení parkového v rovině nebo na svahu do 1:5</t>
  </si>
  <si>
    <t>1670183618</t>
  </si>
  <si>
    <t>18</t>
  </si>
  <si>
    <t>103641010</t>
  </si>
  <si>
    <t xml:space="preserve">zemina pro terénní úpravy -  ornice</t>
  </si>
  <si>
    <t>CS ÚRS 2017 02</t>
  </si>
  <si>
    <t>-272172376</t>
  </si>
  <si>
    <t>17*0,15*2</t>
  </si>
  <si>
    <t>19</t>
  </si>
  <si>
    <t>005724100</t>
  </si>
  <si>
    <t>osivo směs travní parková</t>
  </si>
  <si>
    <t>kg</t>
  </si>
  <si>
    <t>-1039026541</t>
  </si>
  <si>
    <t>Poznámka k položce:
1m2=25g</t>
  </si>
  <si>
    <t>17*0,025</t>
  </si>
  <si>
    <t>20</t>
  </si>
  <si>
    <t>181951102</t>
  </si>
  <si>
    <t>Úprava pláně vyrovnáním výškových rozdílů v hornině tř. 1 až 4 se zhutněním</t>
  </si>
  <si>
    <t>679122689</t>
  </si>
  <si>
    <t>"chodníky"563</t>
  </si>
  <si>
    <t>"vjezdy"180</t>
  </si>
  <si>
    <t>"hmatové úpravy"49</t>
  </si>
  <si>
    <t>"vozovka"1212</t>
  </si>
  <si>
    <t>"zvýšená křižovatková plocha a práh"418</t>
  </si>
  <si>
    <t>Komunikace pozemní</t>
  </si>
  <si>
    <t>564851111</t>
  </si>
  <si>
    <t>Podklad ze štěrkodrti ŠD s rozprostřením a zhutněním, po zhutnění tl. 150 mm</t>
  </si>
  <si>
    <t>-721108261</t>
  </si>
  <si>
    <t>22</t>
  </si>
  <si>
    <t>565135111</t>
  </si>
  <si>
    <t>Asfaltový beton vrstva podkladní ACP 16 (obalované kamenivo střednězrnné - OKS) s rozprostřením a zhutněním v pruhu šířky do 3 m, po zhutnění tl. 50 mm</t>
  </si>
  <si>
    <t>-1126732297</t>
  </si>
  <si>
    <t>23</t>
  </si>
  <si>
    <t>578142115</t>
  </si>
  <si>
    <t>Litý asfalt MA 8 (LAJ) s rozprostřením z nemodifikovaného asfaltu v pruhu šířky do 3 m tl. 40 mm</t>
  </si>
  <si>
    <t>-96537978</t>
  </si>
  <si>
    <t>24</t>
  </si>
  <si>
    <t>564861111</t>
  </si>
  <si>
    <t>Podklad ze štěrkodrti ŠD 0/32 s rozprostřením a zhutněním, po zhutnění tl. 200 mm</t>
  </si>
  <si>
    <t>-26314500</t>
  </si>
  <si>
    <t>25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</si>
  <si>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</si>
  <si>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</si>
  <si>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-1267393247</t>
  </si>
  <si>
    <t>26</t>
  </si>
  <si>
    <t>59245010</t>
  </si>
  <si>
    <t>dlažba zámková profilová 20x16,5x8 cm barevná</t>
  </si>
  <si>
    <t>-96151138</t>
  </si>
  <si>
    <t>27</t>
  </si>
  <si>
    <t>59245006</t>
  </si>
  <si>
    <t>dlažba skladebná betonová základní pro nevidomé 20 x 10 x 6 cm barevná</t>
  </si>
  <si>
    <t>-85128748</t>
  </si>
  <si>
    <t>28</t>
  </si>
  <si>
    <t>564861111R</t>
  </si>
  <si>
    <t>Podklad ze štěrkodrti ŠD 0/63 s rozprostřením a zhutněním, po zhutnění tl. 200 mm</t>
  </si>
  <si>
    <t>6195991</t>
  </si>
  <si>
    <t>29</t>
  </si>
  <si>
    <t>567122111</t>
  </si>
  <si>
    <t>Podklad ze směsi stmelené cementem SC bez dilatačních spár, s rozprostřením a zhutněním SC C 8/10 (KSC I), po zhutnění tl. 120 mm</t>
  </si>
  <si>
    <t>1796901764</t>
  </si>
  <si>
    <t>30</t>
  </si>
  <si>
    <t>58932910</t>
  </si>
  <si>
    <t>beton C 20/25 X0XC2 kamenivo frakce 0/22</t>
  </si>
  <si>
    <t>-2007453090</t>
  </si>
  <si>
    <t>"oprava vozovky okolo obrub"43*0,25</t>
  </si>
  <si>
    <t>31</t>
  </si>
  <si>
    <t>573211107</t>
  </si>
  <si>
    <t>Postřik spojovací PS bez posypu kamenivem z asfaltu silničního, v množství 0,30 kg/m2</t>
  </si>
  <si>
    <t>1373602803</t>
  </si>
  <si>
    <t>32</t>
  </si>
  <si>
    <t>565145111</t>
  </si>
  <si>
    <t>Asfaltový beton vrstva podkladní ACP 16 (obalované kamenivo střednězrnné - OKS) s rozprostřením a zhutněním v pruhu šířky do 3 m, po zhutnění tl. 60 mm</t>
  </si>
  <si>
    <t>1954234460</t>
  </si>
  <si>
    <t>33</t>
  </si>
  <si>
    <t>573231106</t>
  </si>
  <si>
    <t>Postřik spojovací PS bez posypu kamenivem ze silniční emulze, v množství 0,30 kg/m2</t>
  </si>
  <si>
    <t>-204769390</t>
  </si>
  <si>
    <t>"oprava vozovky okolo obrub"43</t>
  </si>
  <si>
    <t>34</t>
  </si>
  <si>
    <t>577134111</t>
  </si>
  <si>
    <t>Asfaltový beton vrstva obrusná ACO 11 (ABS) s rozprostřením a se zhutněním z nemodifikovaného asfaltu v pruhu šířky do 3 m tř. I, po zhutnění tl. 40 mm</t>
  </si>
  <si>
    <t>1386693816</t>
  </si>
  <si>
    <t>Trubní vedení</t>
  </si>
  <si>
    <t>35</t>
  </si>
  <si>
    <t>899204211R</t>
  </si>
  <si>
    <t>Zrušení uliční vpusti</t>
  </si>
  <si>
    <t>kus</t>
  </si>
  <si>
    <t>-286868369</t>
  </si>
  <si>
    <t>36</t>
  </si>
  <si>
    <t>895941111</t>
  </si>
  <si>
    <t>Zřízení vpusti kanalizační uliční z betonových dílců typ UV-50 normální</t>
  </si>
  <si>
    <t>-1463133216</t>
  </si>
  <si>
    <t>37</t>
  </si>
  <si>
    <t>59223850</t>
  </si>
  <si>
    <t>dno betonové pro uliční vpusť s výtokovým otvorem 45x33x5 cm</t>
  </si>
  <si>
    <t>-1973810307</t>
  </si>
  <si>
    <t>38</t>
  </si>
  <si>
    <t>59223858</t>
  </si>
  <si>
    <t>skruž betonová pro uliční vpusť horní 45 x 57 x 5 cm</t>
  </si>
  <si>
    <t>-1055408386</t>
  </si>
  <si>
    <t>39</t>
  </si>
  <si>
    <t>59223864</t>
  </si>
  <si>
    <t>prstenec betonový pro uliční vpusť vyrovnávací 39 x 6 x 13 cm</t>
  </si>
  <si>
    <t>-1240894099</t>
  </si>
  <si>
    <t>40</t>
  </si>
  <si>
    <t>59223874</t>
  </si>
  <si>
    <t>koš vysoký pro uliční vpusti, žárově zinkovaný plech,pro rám 500/300</t>
  </si>
  <si>
    <t>-1851443111</t>
  </si>
  <si>
    <t>41</t>
  </si>
  <si>
    <t>899204112</t>
  </si>
  <si>
    <t>Osazení mříží litinových včetně rámů a košů na bahno pro třídu zatížení D400, E600</t>
  </si>
  <si>
    <t>446843400</t>
  </si>
  <si>
    <t>42</t>
  </si>
  <si>
    <t>55242322</t>
  </si>
  <si>
    <t>mříž D 400 - plochá 500x500mm</t>
  </si>
  <si>
    <t>2127593824</t>
  </si>
  <si>
    <t>"UV2, UV5"1+1</t>
  </si>
  <si>
    <t>43</t>
  </si>
  <si>
    <t>55242332R</t>
  </si>
  <si>
    <t xml:space="preserve">mříž D 400 -  plochá 800x800 4-stranný rám</t>
  </si>
  <si>
    <t>474489095</t>
  </si>
  <si>
    <t>"UV1, UV3+UV4"1+2</t>
  </si>
  <si>
    <t>44</t>
  </si>
  <si>
    <t>837375121</t>
  </si>
  <si>
    <t>Výsek a montáž kameninové odbočné tvarovky na kameninovém potrubí DN 300</t>
  </si>
  <si>
    <t>-288582561</t>
  </si>
  <si>
    <t>"UV1"1</t>
  </si>
  <si>
    <t>"UV2"0</t>
  </si>
  <si>
    <t>"UV3+UV4"1</t>
  </si>
  <si>
    <t>"UV5"1</t>
  </si>
  <si>
    <t>45</t>
  </si>
  <si>
    <t>59711774</t>
  </si>
  <si>
    <t>odbočka kameninová glazovaná jednoduchá kolmá DN 300/200 L60cm spojovací systém C/F tř.240/160</t>
  </si>
  <si>
    <t>-2055368047</t>
  </si>
  <si>
    <t>46</t>
  </si>
  <si>
    <t>831352121</t>
  </si>
  <si>
    <t>Montáž potrubí z trub kameninových hrdlových s integrovaným těsněním v otevřeném výkopu ve sklonu do 20 % DN 200</t>
  </si>
  <si>
    <t>-1127044911</t>
  </si>
  <si>
    <t>"UV1"10,2</t>
  </si>
  <si>
    <t>"UV3+UV4"17,2</t>
  </si>
  <si>
    <t>"UV5"4,4</t>
  </si>
  <si>
    <t>47</t>
  </si>
  <si>
    <t>831262191</t>
  </si>
  <si>
    <t>Montáž potrubí z trub kameninových hrdlových s integrovaným těsněním Příplatek k cenám za práce v otevřeném výkopu ve sklonu přes 20 %, pro DN od 100 do 300</t>
  </si>
  <si>
    <t>1040340568</t>
  </si>
  <si>
    <t>48</t>
  </si>
  <si>
    <t>59710704</t>
  </si>
  <si>
    <t>trouba kameninová glazovaná DN 200mm L2,50m spojovací systém C Třída 240</t>
  </si>
  <si>
    <t>-1763929077</t>
  </si>
  <si>
    <t>31,8*1,015 "Přepočtené koeficientem množství</t>
  </si>
  <si>
    <t>49</t>
  </si>
  <si>
    <t>899331111</t>
  </si>
  <si>
    <t>Výšková úprava uličního vstupu nebo vpusti do 200 mm zvýšením poklopu</t>
  </si>
  <si>
    <t>1582543141</t>
  </si>
  <si>
    <t>Poznámka k položce:
Rektifikace povrchových znaků IS</t>
  </si>
  <si>
    <t>51</t>
  </si>
  <si>
    <t>Ostatní konstrukce a práce, bourání</t>
  </si>
  <si>
    <t>50</t>
  </si>
  <si>
    <t>915611111</t>
  </si>
  <si>
    <t>Předznačení pro vodorovné značení stříkané barvou nebo prováděné z nátěrových hmot liniové dělicí čáry, vodicí proužky</t>
  </si>
  <si>
    <t>-2075712518</t>
  </si>
  <si>
    <t>"V10f"7</t>
  </si>
  <si>
    <t>915121111</t>
  </si>
  <si>
    <t>Vodorovné dopravní značení stříkané barvou vodící čára bílá šířky 250 mm souvislá základní</t>
  </si>
  <si>
    <t>-280668229</t>
  </si>
  <si>
    <t>52</t>
  </si>
  <si>
    <t>915221112</t>
  </si>
  <si>
    <t>Vodorovné dopravní značení stříkaným plastem vodící čára bílá šířky 250 mm souvislá retroreflexní</t>
  </si>
  <si>
    <t>-1736174752</t>
  </si>
  <si>
    <t>53</t>
  </si>
  <si>
    <t>915621111</t>
  </si>
  <si>
    <t>Předznačení pro vodorovné značení stříkané barvou nebo prováděné z nátěrových hmot plošné šipky, symboly, nápisy</t>
  </si>
  <si>
    <t>-2062328082</t>
  </si>
  <si>
    <t>"V7a"14,0+11,5</t>
  </si>
  <si>
    <t>"vodicí proužky přechodů"17</t>
  </si>
  <si>
    <t>"V17"13*0,25</t>
  </si>
  <si>
    <t>"symbol invalidy"2*1,5</t>
  </si>
  <si>
    <t>54</t>
  </si>
  <si>
    <t>915131111</t>
  </si>
  <si>
    <t>Vodorovné dopravní značení stříkané barvou přechody pro chodce, šipky, symboly bílé základní</t>
  </si>
  <si>
    <t>-603820419</t>
  </si>
  <si>
    <t>55</t>
  </si>
  <si>
    <t>915231112</t>
  </si>
  <si>
    <t>Vodorovné dopravní značení stříkaným plastem přechody pro chodce, šipky, symboly nápisy bílé retroreflexní</t>
  </si>
  <si>
    <t>-285549131</t>
  </si>
  <si>
    <t>56</t>
  </si>
  <si>
    <t>912111112</t>
  </si>
  <si>
    <t>Montáž zábrany parkovací tvaru sloupku se zabetonovanou patkou</t>
  </si>
  <si>
    <t>188171166</t>
  </si>
  <si>
    <t>57</t>
  </si>
  <si>
    <t>74910169R</t>
  </si>
  <si>
    <t>sloupek litinový regulační, v=1000 mm</t>
  </si>
  <si>
    <t>-447789630</t>
  </si>
  <si>
    <t>58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</si>
  <si>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</si>
  <si>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</si>
  <si>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-405322582</t>
  </si>
  <si>
    <t>Poznámka k položce:
Svislé dopravní značky budou znovu použity, sloupky budou nové.</t>
  </si>
  <si>
    <t>"IP11a"1</t>
  </si>
  <si>
    <t>"IP4b"1</t>
  </si>
  <si>
    <t>"B1+E13"1</t>
  </si>
  <si>
    <t>"IP12"1</t>
  </si>
  <si>
    <t>"B2"1</t>
  </si>
  <si>
    <t>"IP10a"1</t>
  </si>
  <si>
    <t>59</t>
  </si>
  <si>
    <t>914111111</t>
  </si>
  <si>
    <t>Montáž svislé dopravní značky základní velikosti do 1 m2 objímkami na sloupky nebo konzoly</t>
  </si>
  <si>
    <t>1375531247</t>
  </si>
  <si>
    <t>"B1+E13"2</t>
  </si>
  <si>
    <t>"IP2"3</t>
  </si>
  <si>
    <t>60</t>
  </si>
  <si>
    <t>40445512</t>
  </si>
  <si>
    <t>značka dopravní svislá retroreflexní fólie tř 1 FeZn-Al rám 500x500mm</t>
  </si>
  <si>
    <t>59676112</t>
  </si>
  <si>
    <t>61</t>
  </si>
  <si>
    <t>40445230</t>
  </si>
  <si>
    <t>sloupek Zn pro dopravní značku D 70mm v 350mm</t>
  </si>
  <si>
    <t>-1527786687</t>
  </si>
  <si>
    <t>62</t>
  </si>
  <si>
    <t>914511112</t>
  </si>
  <si>
    <t>Montáž sloupku dopravních značek délky do 3,5 m do hliníkové patky</t>
  </si>
  <si>
    <t>-685162214</t>
  </si>
  <si>
    <t>63</t>
  </si>
  <si>
    <t>40445241</t>
  </si>
  <si>
    <t>patka hliníková pro sloupek D 70 mm</t>
  </si>
  <si>
    <t>-1834051090</t>
  </si>
  <si>
    <t>64</t>
  </si>
  <si>
    <t>40445257</t>
  </si>
  <si>
    <t>upínací svorka na sloupek D 70 mm</t>
  </si>
  <si>
    <t>1302269565</t>
  </si>
  <si>
    <t>65</t>
  </si>
  <si>
    <t>40445254</t>
  </si>
  <si>
    <t>víčko plastové na sloupek D 70mm</t>
  </si>
  <si>
    <t>-1548991451</t>
  </si>
  <si>
    <t>66</t>
  </si>
  <si>
    <t>916241113</t>
  </si>
  <si>
    <t>Osazení obrubníku kamenného se zřízením lože, s vyplněním a zatřením spár cementovou maltou ležatého s boční opěrou z betonu prostého, do lože z betonu prostého</t>
  </si>
  <si>
    <t>-1814226216</t>
  </si>
  <si>
    <t>"vozovka"568</t>
  </si>
  <si>
    <t>"zvýšená křižovatková plocha a práh"104</t>
  </si>
  <si>
    <t>67</t>
  </si>
  <si>
    <t>58380004</t>
  </si>
  <si>
    <t>obrubník kamenný přímý, žula, 25x20</t>
  </si>
  <si>
    <t>-1982848446</t>
  </si>
  <si>
    <t>"vozovka"568*1,05</t>
  </si>
  <si>
    <t>68</t>
  </si>
  <si>
    <t>58380005</t>
  </si>
  <si>
    <t>obrubník kamenný přímý, žula, 20x25</t>
  </si>
  <si>
    <t>-1828287500</t>
  </si>
  <si>
    <t>"zvýšená křižovatková plocha a práh"104*1,05</t>
  </si>
  <si>
    <t>69</t>
  </si>
  <si>
    <t>916241213</t>
  </si>
  <si>
    <t>Osazení obrubníku kamenného se zřízením lože, s vyplněním a zatřením spár cementovou maltou stojatého s boční opěrou z betonu prostého, do lože z betonu prostého</t>
  </si>
  <si>
    <t>844928264</t>
  </si>
  <si>
    <t>"chodník"21</t>
  </si>
  <si>
    <t>70</t>
  </si>
  <si>
    <t>59217016</t>
  </si>
  <si>
    <t>obrubník betonový chodníkový 100x8x25 cm</t>
  </si>
  <si>
    <t>-1007091258</t>
  </si>
  <si>
    <t>"chodník"21*1,05</t>
  </si>
  <si>
    <t>71</t>
  </si>
  <si>
    <t>919112222</t>
  </si>
  <si>
    <t>Řezání dilatačních spár v živičném krytu vytvoření komůrky pro těsnící zálivku šířky 15 mm, hloubky 25 mm</t>
  </si>
  <si>
    <t>656101669</t>
  </si>
  <si>
    <t>75,5</t>
  </si>
  <si>
    <t>72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</si>
  <si>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</si>
  <si>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</si>
  <si>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1150705747</t>
  </si>
  <si>
    <t>997</t>
  </si>
  <si>
    <t>Přesun sutě</t>
  </si>
  <si>
    <t>73</t>
  </si>
  <si>
    <t>997221551</t>
  </si>
  <si>
    <t>Vodorovná doprava suti bez naložení, ale se složením a s hrubým urovnáním ze sypkých materiálů, na vzdálenost do 1 km</t>
  </si>
  <si>
    <t>-286379582</t>
  </si>
  <si>
    <t>"stávající chodníky-asfalt tl.50 mm"490,00*0,05*2,2</t>
  </si>
  <si>
    <t>"vjezdy asfalt-asfalt tl.50 mm"170,00*0,05*2,2</t>
  </si>
  <si>
    <t>"vozovka-asfalt tl.100 mm"1706*0,1*2,2</t>
  </si>
  <si>
    <t>Mezisoučet</t>
  </si>
  <si>
    <t>"stávající chodníky-beton tl.100 mm"490,00*0,1*2,5</t>
  </si>
  <si>
    <t>"vjezdy asfalt-beton tl.100 mm"170,00*0,1*2,5</t>
  </si>
  <si>
    <t>"vjezdy dlažba-beton tl.100 mm"5,00*0,1*2,5</t>
  </si>
  <si>
    <t>"vozovka-beton tl.150 mm"1706*0,15*2,5</t>
  </si>
  <si>
    <t>"stávající chodníky-kamenivo tl.100 mm"490,00*0,1*2,0</t>
  </si>
  <si>
    <t>"vjezdy asfalt-kamenivo tl.200 mm"170,00*0,2*2,0</t>
  </si>
  <si>
    <t>"vjezdy dlažba-kamenivo tl.200 mm"5,00*0,2*2,0</t>
  </si>
  <si>
    <t>"vozovka-kamenivo tl.200 mm"1706*0,2*2,0</t>
  </si>
  <si>
    <t>"UV1-zemina"10,2*0,6*4,59*2,0</t>
  </si>
  <si>
    <t>"UV3, UV4-zemina"17,2*0,6*4,07*2,0</t>
  </si>
  <si>
    <t>"UV5-zemina"4,4*0,6*3,95*2,0</t>
  </si>
  <si>
    <t>74</t>
  </si>
  <si>
    <t>997221559</t>
  </si>
  <si>
    <t>Vodorovná doprava suti bez naložení, ale se složením a s hrubým urovnáním Příplatek k ceně za každý další i započatý 1 km přes 1 km</t>
  </si>
  <si>
    <t>1504480943</t>
  </si>
  <si>
    <t>"skládka 20 km"2265,363*19</t>
  </si>
  <si>
    <t>75</t>
  </si>
  <si>
    <t>997221561</t>
  </si>
  <si>
    <t>Vodorovná doprava suti bez naložení, ale se složením a s hrubým urovnáním z kusových materiálů, na vzdálenost do 1 km</t>
  </si>
  <si>
    <t>627621848</t>
  </si>
  <si>
    <t>"vjezdy dlažba"5,00*0,08*2,5</t>
  </si>
  <si>
    <t>"silniční"564*0,08*2,5</t>
  </si>
  <si>
    <t>"chodníkové"21*0,05*2,5</t>
  </si>
  <si>
    <t>76</t>
  </si>
  <si>
    <t>997221569</t>
  </si>
  <si>
    <t>846743002</t>
  </si>
  <si>
    <t>"skládka 20 km"116,425*19</t>
  </si>
  <si>
    <t>77</t>
  </si>
  <si>
    <t>997221815</t>
  </si>
  <si>
    <t>Poplatek za uložení stavebního odpadu na skládce (skládkovné) betonového</t>
  </si>
  <si>
    <t>-612610583</t>
  </si>
  <si>
    <t>78</t>
  </si>
  <si>
    <t>997221845</t>
  </si>
  <si>
    <t>Poplatek za uložení stavebního odpadu na skládce (skládkovné) asfaltového bez obsahu dehtu</t>
  </si>
  <si>
    <t>1711434481</t>
  </si>
  <si>
    <t>79</t>
  </si>
  <si>
    <t>997221855</t>
  </si>
  <si>
    <t>Poplatek za uložení stavebního odpadu na skládce (skládkovné) zeminy a kameniva</t>
  </si>
  <si>
    <t>909641173</t>
  </si>
  <si>
    <t>80</t>
  </si>
  <si>
    <t>R10</t>
  </si>
  <si>
    <t>Odečet ceny odfrézovaného materiálu</t>
  </si>
  <si>
    <t>1598843646</t>
  </si>
  <si>
    <t>998</t>
  </si>
  <si>
    <t>Přesun hmot</t>
  </si>
  <si>
    <t>81</t>
  </si>
  <si>
    <t>998225111</t>
  </si>
  <si>
    <t>Přesun hmot pro komunikace s krytem z kameniva, monolitickým betonovým nebo živičným dopravní vzdálenost do 200 m jakékoliv délky objektu</t>
  </si>
  <si>
    <t>-1559847686</t>
  </si>
  <si>
    <t>03 - Sanace zemní pláně</t>
  </si>
  <si>
    <t>122201102</t>
  </si>
  <si>
    <t>Odkopávky a prokopávky nezapažené s přehozením výkopku na vzdálenost do 3 m nebo s naložením na dopravní prostředek v hornině tř. 3 přes 100 do 1 000 m3</t>
  </si>
  <si>
    <t>712908497</t>
  </si>
  <si>
    <t>"chodníky"563*0,3</t>
  </si>
  <si>
    <t>"vjezdy"180*0,3</t>
  </si>
  <si>
    <t>"hmatové úpravy"49*0,3</t>
  </si>
  <si>
    <t>"vozovka"1212*0,3</t>
  </si>
  <si>
    <t>"zvýšená křižovatková plocha a práh"418*0,3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</si>
  <si>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</si>
  <si>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</si>
  <si>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707130377</t>
  </si>
  <si>
    <t>726,6*0,3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</si>
  <si>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</si>
  <si>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</si>
  <si>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282799986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</si>
  <si>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</si>
  <si>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</si>
  <si>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-934415423</t>
  </si>
  <si>
    <t>726,6*5</t>
  </si>
  <si>
    <t>-1890741095</t>
  </si>
  <si>
    <t>"chodníky"563*2</t>
  </si>
  <si>
    <t>"vjezdy"180*2</t>
  </si>
  <si>
    <t>"hmatové úpravy"49*2</t>
  </si>
  <si>
    <t>"vozovka"1212*2</t>
  </si>
  <si>
    <t>"zvýšená křižovatková plocha a práh"418*2</t>
  </si>
  <si>
    <t>564851111R2</t>
  </si>
  <si>
    <t>358663080</t>
  </si>
  <si>
    <t>Poznámka k položce:
fr. 0/63</t>
  </si>
  <si>
    <t>919721122</t>
  </si>
  <si>
    <t>Geomříž pro stabilizaci podkladu tuhá dvouosá z polypropylenu, podélná pevnost v tahu 30 kN/m</t>
  </si>
  <si>
    <t>-1730851157</t>
  </si>
  <si>
    <t>919726122</t>
  </si>
  <si>
    <t>Geotextilie netkaná pro ochranu, separaci nebo filtraci měrná hmotnost přes 200 do 300 g/m2</t>
  </si>
  <si>
    <t>-2112360590</t>
  </si>
  <si>
    <t>-1499702143</t>
  </si>
  <si>
    <t>"chodníky"563*0,3*2,0</t>
  </si>
  <si>
    <t>"vjezdy"180*0,3*2,0</t>
  </si>
  <si>
    <t>"hmatové úpravy"49*0,3*2,0</t>
  </si>
  <si>
    <t>"vozovka"1212*0,3*2,0</t>
  </si>
  <si>
    <t>"zvýšená křižovatková plocha a práh"418*0,3*2,0</t>
  </si>
  <si>
    <t>131459254</t>
  </si>
  <si>
    <t>"skládka 20 km"1453,2*19</t>
  </si>
  <si>
    <t>1045598245</t>
  </si>
  <si>
    <t>925481510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</si>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</sst>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18-08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Parašutistů, Praha 6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25. 5. 2018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'00 - VRN'!J27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'00 - VRN'!P81</f>
        <v>0</v>
      </c>
      <c r="AV52" s="127">
        <f>'00 - VRN'!J30</f>
        <v>0</v>
      </c>
      <c r="AW52" s="127">
        <f>'00 - VRN'!J31</f>
        <v>0</v>
      </c>
      <c r="AX52" s="127">
        <f>'00 - VRN'!J32</f>
        <v>0</v>
      </c>
      <c r="AY52" s="127">
        <f>'00 - VRN'!J33</f>
        <v>0</v>
      </c>
      <c r="AZ52" s="127">
        <f>'00 - VRN'!F30</f>
        <v>0</v>
      </c>
      <c r="BA52" s="127">
        <f>'00 - VRN'!F31</f>
        <v>0</v>
      </c>
      <c r="BB52" s="127">
        <f>'00 - VRN'!F32</f>
        <v>0</v>
      </c>
      <c r="BC52" s="127">
        <f>'00 - VRN'!F33</f>
        <v>0</v>
      </c>
      <c r="BD52" s="129">
        <f>'00 - VRN'!F34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="5" customFormat="1" ht="16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'01 - Komunikace'!J27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26">
        <v>0</v>
      </c>
      <c r="AT53" s="127">
        <f>ROUND(SUM(AV53:AW53),2)</f>
        <v>0</v>
      </c>
      <c r="AU53" s="128">
        <f>'01 - Komunikace'!P83</f>
        <v>0</v>
      </c>
      <c r="AV53" s="127">
        <f>'01 - Komunikace'!J30</f>
        <v>0</v>
      </c>
      <c r="AW53" s="127">
        <f>'01 - Komunikace'!J31</f>
        <v>0</v>
      </c>
      <c r="AX53" s="127">
        <f>'01 - Komunikace'!J32</f>
        <v>0</v>
      </c>
      <c r="AY53" s="127">
        <f>'01 - Komunikace'!J33</f>
        <v>0</v>
      </c>
      <c r="AZ53" s="127">
        <f>'01 - Komunikace'!F30</f>
        <v>0</v>
      </c>
      <c r="BA53" s="127">
        <f>'01 - Komunikace'!F31</f>
        <v>0</v>
      </c>
      <c r="BB53" s="127">
        <f>'01 - Komunikace'!F32</f>
        <v>0</v>
      </c>
      <c r="BC53" s="127">
        <f>'01 - Komunikace'!F33</f>
        <v>0</v>
      </c>
      <c r="BD53" s="129">
        <f>'01 - Komunikace'!F34</f>
        <v>0</v>
      </c>
      <c r="BT53" s="130" t="s">
        <v>77</v>
      </c>
      <c r="BV53" s="130" t="s">
        <v>71</v>
      </c>
      <c r="BW53" s="130" t="s">
        <v>82</v>
      </c>
      <c r="BX53" s="130" t="s">
        <v>7</v>
      </c>
      <c r="CL53" s="130" t="s">
        <v>21</v>
      </c>
      <c r="CM53" s="130" t="s">
        <v>79</v>
      </c>
    </row>
    <row r="54" s="5" customFormat="1" ht="16.5" customHeight="1">
      <c r="A54" s="118" t="s">
        <v>73</v>
      </c>
      <c r="B54" s="119"/>
      <c r="C54" s="120"/>
      <c r="D54" s="121" t="s">
        <v>83</v>
      </c>
      <c r="E54" s="121"/>
      <c r="F54" s="121"/>
      <c r="G54" s="121"/>
      <c r="H54" s="121"/>
      <c r="I54" s="122"/>
      <c r="J54" s="121" t="s">
        <v>84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'03 - Sanace zemní pláně'!J27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76</v>
      </c>
      <c r="AR54" s="125"/>
      <c r="AS54" s="131">
        <v>0</v>
      </c>
      <c r="AT54" s="132">
        <f>ROUND(SUM(AV54:AW54),2)</f>
        <v>0</v>
      </c>
      <c r="AU54" s="133">
        <f>'03 - Sanace zemní pláně'!P82</f>
        <v>0</v>
      </c>
      <c r="AV54" s="132">
        <f>'03 - Sanace zemní pláně'!J30</f>
        <v>0</v>
      </c>
      <c r="AW54" s="132">
        <f>'03 - Sanace zemní pláně'!J31</f>
        <v>0</v>
      </c>
      <c r="AX54" s="132">
        <f>'03 - Sanace zemní pláně'!J32</f>
        <v>0</v>
      </c>
      <c r="AY54" s="132">
        <f>'03 - Sanace zemní pláně'!J33</f>
        <v>0</v>
      </c>
      <c r="AZ54" s="132">
        <f>'03 - Sanace zemní pláně'!F30</f>
        <v>0</v>
      </c>
      <c r="BA54" s="132">
        <f>'03 - Sanace zemní pláně'!F31</f>
        <v>0</v>
      </c>
      <c r="BB54" s="132">
        <f>'03 - Sanace zemní pláně'!F32</f>
        <v>0</v>
      </c>
      <c r="BC54" s="132">
        <f>'03 - Sanace zemní pláně'!F33</f>
        <v>0</v>
      </c>
      <c r="BD54" s="134">
        <f>'03 - Sanace zemní pláně'!F34</f>
        <v>0</v>
      </c>
      <c r="BT54" s="130" t="s">
        <v>77</v>
      </c>
      <c r="BV54" s="130" t="s">
        <v>71</v>
      </c>
      <c r="BW54" s="130" t="s">
        <v>85</v>
      </c>
      <c r="BX54" s="130" t="s">
        <v>7</v>
      </c>
      <c r="CL54" s="130" t="s">
        <v>21</v>
      </c>
      <c r="CM54" s="130" t="s">
        <v>79</v>
      </c>
    </row>
    <row r="55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="1" customFormat="1" ht="6.96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sheet="1" formatColumns="0" formatRows="0" objects="1" scenarios="1" spinCount="100000" saltValue="gj1tw51Kf+VUkMyi46oSEL5lB8i7A+KbyrGJexDAHV9W3ZOZ/8pVO0gpp76mwzA/i28m5BeeGhd9a9UhsYBICw==" hashValue="n+OOr/ed9kNn5mYjUP5vbjIWtrA3TVU2CHey/g6XmrcDVDknOd6Y1Rmw120RBwLzAhI/Ngf2Olws7THbEJfGbQ==" algorithmName="SHA-512" password="CC35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01 - Komunikace'!C2" display="/"/>
    <hyperlink ref="A54" location="'03 - Sanace zemní pláně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86</v>
      </c>
      <c r="G1" s="138" t="s">
        <v>87</v>
      </c>
      <c r="H1" s="138"/>
      <c r="I1" s="139"/>
      <c r="J1" s="138" t="s">
        <v>88</v>
      </c>
      <c r="K1" s="137" t="s">
        <v>89</v>
      </c>
      <c r="L1" s="138" t="s">
        <v>90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78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Parašutistů, Praha 6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93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25. 5. 2018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ROUND(SUM(BE81:BE104), 2)</f>
        <v>0</v>
      </c>
      <c r="G30" s="46"/>
      <c r="H30" s="46"/>
      <c r="I30" s="157">
        <v>0.20999999999999999</v>
      </c>
      <c r="J30" s="156">
        <f>ROUND(ROUND((SUM(BE81:BE104)),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ROUND(SUM(BF81:BF104), 2)</f>
        <v>0</v>
      </c>
      <c r="G31" s="46"/>
      <c r="H31" s="46"/>
      <c r="I31" s="157">
        <v>0.14999999999999999</v>
      </c>
      <c r="J31" s="156">
        <f>ROUND(ROUND((SUM(BF81:BF104)),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ROUND(SUM(BG81:BG104),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ROUND(SUM(BH81:BH104),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ROUND(SUM(BI81:BI104),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Parašutistů, Praha 6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00 - VRN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25. 5. 2018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95</v>
      </c>
      <c r="D54" s="158"/>
      <c r="E54" s="158"/>
      <c r="F54" s="158"/>
      <c r="G54" s="158"/>
      <c r="H54" s="158"/>
      <c r="I54" s="172"/>
      <c r="J54" s="173" t="s">
        <v>96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97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98</v>
      </c>
    </row>
    <row r="57" s="7" customFormat="1" ht="24.96" customHeight="1">
      <c r="B57" s="176"/>
      <c r="C57" s="177"/>
      <c r="D57" s="178" t="s">
        <v>99</v>
      </c>
      <c r="E57" s="179"/>
      <c r="F57" s="179"/>
      <c r="G57" s="179"/>
      <c r="H57" s="179"/>
      <c r="I57" s="180"/>
      <c r="J57" s="181">
        <f>J82</f>
        <v>0</v>
      </c>
      <c r="K57" s="182"/>
    </row>
    <row r="58" s="8" customFormat="1" ht="19.92" customHeight="1">
      <c r="B58" s="183"/>
      <c r="C58" s="184"/>
      <c r="D58" s="185" t="s">
        <v>100</v>
      </c>
      <c r="E58" s="186"/>
      <c r="F58" s="186"/>
      <c r="G58" s="186"/>
      <c r="H58" s="186"/>
      <c r="I58" s="187"/>
      <c r="J58" s="188">
        <f>J83</f>
        <v>0</v>
      </c>
      <c r="K58" s="189"/>
    </row>
    <row r="59" s="8" customFormat="1" ht="19.92" customHeight="1">
      <c r="B59" s="183"/>
      <c r="C59" s="184"/>
      <c r="D59" s="185" t="s">
        <v>101</v>
      </c>
      <c r="E59" s="186"/>
      <c r="F59" s="186"/>
      <c r="G59" s="186"/>
      <c r="H59" s="186"/>
      <c r="I59" s="187"/>
      <c r="J59" s="188">
        <f>J94</f>
        <v>0</v>
      </c>
      <c r="K59" s="189"/>
    </row>
    <row r="60" s="8" customFormat="1" ht="19.92" customHeight="1">
      <c r="B60" s="183"/>
      <c r="C60" s="184"/>
      <c r="D60" s="185" t="s">
        <v>102</v>
      </c>
      <c r="E60" s="186"/>
      <c r="F60" s="186"/>
      <c r="G60" s="186"/>
      <c r="H60" s="186"/>
      <c r="I60" s="187"/>
      <c r="J60" s="188">
        <f>J98</f>
        <v>0</v>
      </c>
      <c r="K60" s="189"/>
    </row>
    <row r="61" s="8" customFormat="1" ht="19.92" customHeight="1">
      <c r="B61" s="183"/>
      <c r="C61" s="184"/>
      <c r="D61" s="185" t="s">
        <v>103</v>
      </c>
      <c r="E61" s="186"/>
      <c r="F61" s="186"/>
      <c r="G61" s="186"/>
      <c r="H61" s="186"/>
      <c r="I61" s="187"/>
      <c r="J61" s="188">
        <f>J102</f>
        <v>0</v>
      </c>
      <c r="K61" s="189"/>
    </row>
    <row r="62" s="1" customFormat="1" ht="21.84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="1" customFormat="1" ht="6.96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="1" customFormat="1" ht="6.96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="1" customFormat="1" ht="36.96" customHeight="1">
      <c r="B68" s="45"/>
      <c r="C68" s="72" t="s">
        <v>104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6.96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6.5" customHeight="1">
      <c r="B71" s="45"/>
      <c r="C71" s="73"/>
      <c r="D71" s="73"/>
      <c r="E71" s="191" t="str">
        <f>E7</f>
        <v>Parašutistů, Praha 6</v>
      </c>
      <c r="F71" s="75"/>
      <c r="G71" s="75"/>
      <c r="H71" s="75"/>
      <c r="I71" s="190"/>
      <c r="J71" s="73"/>
      <c r="K71" s="73"/>
      <c r="L71" s="71"/>
    </row>
    <row r="72" s="1" customFormat="1" ht="14.4" customHeight="1">
      <c r="B72" s="45"/>
      <c r="C72" s="75" t="s">
        <v>92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7.25" customHeight="1">
      <c r="B73" s="45"/>
      <c r="C73" s="73"/>
      <c r="D73" s="73"/>
      <c r="E73" s="81" t="str">
        <f>E9</f>
        <v>00 - VRN</v>
      </c>
      <c r="F73" s="73"/>
      <c r="G73" s="73"/>
      <c r="H73" s="73"/>
      <c r="I73" s="190"/>
      <c r="J73" s="73"/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8" customHeight="1">
      <c r="B75" s="45"/>
      <c r="C75" s="75" t="s">
        <v>23</v>
      </c>
      <c r="D75" s="73"/>
      <c r="E75" s="73"/>
      <c r="F75" s="192" t="str">
        <f>F12</f>
        <v xml:space="preserve"> </v>
      </c>
      <c r="G75" s="73"/>
      <c r="H75" s="73"/>
      <c r="I75" s="193" t="s">
        <v>25</v>
      </c>
      <c r="J75" s="84" t="str">
        <f>IF(J12="","",J12)</f>
        <v>25. 5. 2018</v>
      </c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>
      <c r="B77" s="45"/>
      <c r="C77" s="75" t="s">
        <v>27</v>
      </c>
      <c r="D77" s="73"/>
      <c r="E77" s="73"/>
      <c r="F77" s="192" t="str">
        <f>E15</f>
        <v xml:space="preserve"> </v>
      </c>
      <c r="G77" s="73"/>
      <c r="H77" s="73"/>
      <c r="I77" s="193" t="s">
        <v>32</v>
      </c>
      <c r="J77" s="192" t="str">
        <f>E21</f>
        <v xml:space="preserve"> </v>
      </c>
      <c r="K77" s="73"/>
      <c r="L77" s="71"/>
    </row>
    <row r="78" s="1" customFormat="1" ht="14.4" customHeight="1">
      <c r="B78" s="45"/>
      <c r="C78" s="75" t="s">
        <v>30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="1" customFormat="1" ht="10.32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9" customFormat="1" ht="29.28" customHeight="1">
      <c r="B80" s="194"/>
      <c r="C80" s="195" t="s">
        <v>105</v>
      </c>
      <c r="D80" s="196" t="s">
        <v>54</v>
      </c>
      <c r="E80" s="196" t="s">
        <v>50</v>
      </c>
      <c r="F80" s="196" t="s">
        <v>106</v>
      </c>
      <c r="G80" s="196" t="s">
        <v>107</v>
      </c>
      <c r="H80" s="196" t="s">
        <v>108</v>
      </c>
      <c r="I80" s="197" t="s">
        <v>109</v>
      </c>
      <c r="J80" s="196" t="s">
        <v>96</v>
      </c>
      <c r="K80" s="198" t="s">
        <v>110</v>
      </c>
      <c r="L80" s="199"/>
      <c r="M80" s="101" t="s">
        <v>111</v>
      </c>
      <c r="N80" s="102" t="s">
        <v>39</v>
      </c>
      <c r="O80" s="102" t="s">
        <v>112</v>
      </c>
      <c r="P80" s="102" t="s">
        <v>113</v>
      </c>
      <c r="Q80" s="102" t="s">
        <v>114</v>
      </c>
      <c r="R80" s="102" t="s">
        <v>115</v>
      </c>
      <c r="S80" s="102" t="s">
        <v>116</v>
      </c>
      <c r="T80" s="103" t="s">
        <v>117</v>
      </c>
    </row>
    <row r="81" s="1" customFormat="1" ht="29.28" customHeight="1">
      <c r="B81" s="45"/>
      <c r="C81" s="107" t="s">
        <v>97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0</v>
      </c>
      <c r="S81" s="105"/>
      <c r="T81" s="202">
        <f>T82</f>
        <v>0</v>
      </c>
      <c r="AT81" s="23" t="s">
        <v>68</v>
      </c>
      <c r="AU81" s="23" t="s">
        <v>98</v>
      </c>
      <c r="BK81" s="203">
        <f>BK82</f>
        <v>0</v>
      </c>
    </row>
    <row r="82" s="10" customFormat="1" ht="37.44001" customHeight="1">
      <c r="B82" s="204"/>
      <c r="C82" s="205"/>
      <c r="D82" s="206" t="s">
        <v>68</v>
      </c>
      <c r="E82" s="207" t="s">
        <v>75</v>
      </c>
      <c r="F82" s="207" t="s">
        <v>118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P83+P94+P98+P102</f>
        <v>0</v>
      </c>
      <c r="Q82" s="212"/>
      <c r="R82" s="213">
        <f>R83+R94+R98+R102</f>
        <v>0</v>
      </c>
      <c r="S82" s="212"/>
      <c r="T82" s="214">
        <f>T83+T94+T98+T102</f>
        <v>0</v>
      </c>
      <c r="AR82" s="215" t="s">
        <v>119</v>
      </c>
      <c r="AT82" s="216" t="s">
        <v>68</v>
      </c>
      <c r="AU82" s="216" t="s">
        <v>69</v>
      </c>
      <c r="AY82" s="215" t="s">
        <v>120</v>
      </c>
      <c r="BK82" s="217">
        <f>BK83+BK94+BK98+BK102</f>
        <v>0</v>
      </c>
    </row>
    <row r="83" s="10" customFormat="1" ht="19.92" customHeight="1">
      <c r="B83" s="204"/>
      <c r="C83" s="205"/>
      <c r="D83" s="206" t="s">
        <v>68</v>
      </c>
      <c r="E83" s="218" t="s">
        <v>121</v>
      </c>
      <c r="F83" s="218" t="s">
        <v>122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SUM(P84:P93)</f>
        <v>0</v>
      </c>
      <c r="Q83" s="212"/>
      <c r="R83" s="213">
        <f>SUM(R84:R93)</f>
        <v>0</v>
      </c>
      <c r="S83" s="212"/>
      <c r="T83" s="214">
        <f>SUM(T84:T93)</f>
        <v>0</v>
      </c>
      <c r="AR83" s="215" t="s">
        <v>119</v>
      </c>
      <c r="AT83" s="216" t="s">
        <v>68</v>
      </c>
      <c r="AU83" s="216" t="s">
        <v>77</v>
      </c>
      <c r="AY83" s="215" t="s">
        <v>120</v>
      </c>
      <c r="BK83" s="217">
        <f>SUM(BK84:BK93)</f>
        <v>0</v>
      </c>
    </row>
    <row r="84" s="1" customFormat="1" ht="16.5" customHeight="1">
      <c r="B84" s="45"/>
      <c r="C84" s="220" t="s">
        <v>77</v>
      </c>
      <c r="D84" s="220" t="s">
        <v>123</v>
      </c>
      <c r="E84" s="221" t="s">
        <v>124</v>
      </c>
      <c r="F84" s="222" t="s">
        <v>125</v>
      </c>
      <c r="G84" s="223" t="s">
        <v>126</v>
      </c>
      <c r="H84" s="224">
        <v>17</v>
      </c>
      <c r="I84" s="225"/>
      <c r="J84" s="226">
        <f>ROUND(I84*H84,2)</f>
        <v>0</v>
      </c>
      <c r="K84" s="222" t="s">
        <v>127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128</v>
      </c>
      <c r="AT84" s="23" t="s">
        <v>123</v>
      </c>
      <c r="AU84" s="23" t="s">
        <v>79</v>
      </c>
      <c r="AY84" s="23" t="s">
        <v>120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128</v>
      </c>
      <c r="BM84" s="23" t="s">
        <v>129</v>
      </c>
    </row>
    <row r="85" s="11" customFormat="1">
      <c r="B85" s="232"/>
      <c r="C85" s="233"/>
      <c r="D85" s="234" t="s">
        <v>130</v>
      </c>
      <c r="E85" s="235" t="s">
        <v>21</v>
      </c>
      <c r="F85" s="236" t="s">
        <v>131</v>
      </c>
      <c r="G85" s="233"/>
      <c r="H85" s="237">
        <v>17</v>
      </c>
      <c r="I85" s="238"/>
      <c r="J85" s="233"/>
      <c r="K85" s="233"/>
      <c r="L85" s="239"/>
      <c r="M85" s="240"/>
      <c r="N85" s="241"/>
      <c r="O85" s="241"/>
      <c r="P85" s="241"/>
      <c r="Q85" s="241"/>
      <c r="R85" s="241"/>
      <c r="S85" s="241"/>
      <c r="T85" s="242"/>
      <c r="AT85" s="243" t="s">
        <v>130</v>
      </c>
      <c r="AU85" s="243" t="s">
        <v>79</v>
      </c>
      <c r="AV85" s="11" t="s">
        <v>79</v>
      </c>
      <c r="AW85" s="11" t="s">
        <v>33</v>
      </c>
      <c r="AX85" s="11" t="s">
        <v>77</v>
      </c>
      <c r="AY85" s="243" t="s">
        <v>120</v>
      </c>
    </row>
    <row r="86" s="1" customFormat="1" ht="16.5" customHeight="1">
      <c r="B86" s="45"/>
      <c r="C86" s="220" t="s">
        <v>79</v>
      </c>
      <c r="D86" s="220" t="s">
        <v>123</v>
      </c>
      <c r="E86" s="221" t="s">
        <v>132</v>
      </c>
      <c r="F86" s="222" t="s">
        <v>133</v>
      </c>
      <c r="G86" s="223" t="s">
        <v>134</v>
      </c>
      <c r="H86" s="224">
        <v>1</v>
      </c>
      <c r="I86" s="225"/>
      <c r="J86" s="226">
        <f>ROUND(I86*H86,2)</f>
        <v>0</v>
      </c>
      <c r="K86" s="222" t="s">
        <v>127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128</v>
      </c>
      <c r="AT86" s="23" t="s">
        <v>123</v>
      </c>
      <c r="AU86" s="23" t="s">
        <v>79</v>
      </c>
      <c r="AY86" s="23" t="s">
        <v>120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128</v>
      </c>
      <c r="BM86" s="23" t="s">
        <v>135</v>
      </c>
    </row>
    <row r="87" s="1" customFormat="1">
      <c r="B87" s="45"/>
      <c r="C87" s="73"/>
      <c r="D87" s="234" t="s">
        <v>136</v>
      </c>
      <c r="E87" s="73"/>
      <c r="F87" s="244" t="s">
        <v>137</v>
      </c>
      <c r="G87" s="73"/>
      <c r="H87" s="73"/>
      <c r="I87" s="190"/>
      <c r="J87" s="73"/>
      <c r="K87" s="73"/>
      <c r="L87" s="71"/>
      <c r="M87" s="245"/>
      <c r="N87" s="46"/>
      <c r="O87" s="46"/>
      <c r="P87" s="46"/>
      <c r="Q87" s="46"/>
      <c r="R87" s="46"/>
      <c r="S87" s="46"/>
      <c r="T87" s="94"/>
      <c r="AT87" s="23" t="s">
        <v>136</v>
      </c>
      <c r="AU87" s="23" t="s">
        <v>79</v>
      </c>
    </row>
    <row r="88" s="1" customFormat="1" ht="16.5" customHeight="1">
      <c r="B88" s="45"/>
      <c r="C88" s="220" t="s">
        <v>138</v>
      </c>
      <c r="D88" s="220" t="s">
        <v>123</v>
      </c>
      <c r="E88" s="221" t="s">
        <v>139</v>
      </c>
      <c r="F88" s="222" t="s">
        <v>140</v>
      </c>
      <c r="G88" s="223" t="s">
        <v>134</v>
      </c>
      <c r="H88" s="224">
        <v>1</v>
      </c>
      <c r="I88" s="225"/>
      <c r="J88" s="226">
        <f>ROUND(I88*H88,2)</f>
        <v>0</v>
      </c>
      <c r="K88" s="222" t="s">
        <v>127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128</v>
      </c>
      <c r="AT88" s="23" t="s">
        <v>123</v>
      </c>
      <c r="AU88" s="23" t="s">
        <v>79</v>
      </c>
      <c r="AY88" s="23" t="s">
        <v>120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128</v>
      </c>
      <c r="BM88" s="23" t="s">
        <v>141</v>
      </c>
    </row>
    <row r="89" s="1" customFormat="1">
      <c r="B89" s="45"/>
      <c r="C89" s="73"/>
      <c r="D89" s="234" t="s">
        <v>136</v>
      </c>
      <c r="E89" s="73"/>
      <c r="F89" s="244" t="s">
        <v>142</v>
      </c>
      <c r="G89" s="73"/>
      <c r="H89" s="73"/>
      <c r="I89" s="190"/>
      <c r="J89" s="73"/>
      <c r="K89" s="73"/>
      <c r="L89" s="71"/>
      <c r="M89" s="245"/>
      <c r="N89" s="46"/>
      <c r="O89" s="46"/>
      <c r="P89" s="46"/>
      <c r="Q89" s="46"/>
      <c r="R89" s="46"/>
      <c r="S89" s="46"/>
      <c r="T89" s="94"/>
      <c r="AT89" s="23" t="s">
        <v>136</v>
      </c>
      <c r="AU89" s="23" t="s">
        <v>79</v>
      </c>
    </row>
    <row r="90" s="1" customFormat="1" ht="16.5" customHeight="1">
      <c r="B90" s="45"/>
      <c r="C90" s="220" t="s">
        <v>143</v>
      </c>
      <c r="D90" s="220" t="s">
        <v>123</v>
      </c>
      <c r="E90" s="221" t="s">
        <v>144</v>
      </c>
      <c r="F90" s="222" t="s">
        <v>145</v>
      </c>
      <c r="G90" s="223" t="s">
        <v>134</v>
      </c>
      <c r="H90" s="224">
        <v>1</v>
      </c>
      <c r="I90" s="225"/>
      <c r="J90" s="226">
        <f>ROUND(I90*H90,2)</f>
        <v>0</v>
      </c>
      <c r="K90" s="222" t="s">
        <v>127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128</v>
      </c>
      <c r="AT90" s="23" t="s">
        <v>123</v>
      </c>
      <c r="AU90" s="23" t="s">
        <v>79</v>
      </c>
      <c r="AY90" s="23" t="s">
        <v>120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128</v>
      </c>
      <c r="BM90" s="23" t="s">
        <v>146</v>
      </c>
    </row>
    <row r="91" s="1" customFormat="1">
      <c r="B91" s="45"/>
      <c r="C91" s="73"/>
      <c r="D91" s="234" t="s">
        <v>136</v>
      </c>
      <c r="E91" s="73"/>
      <c r="F91" s="244" t="s">
        <v>147</v>
      </c>
      <c r="G91" s="73"/>
      <c r="H91" s="73"/>
      <c r="I91" s="190"/>
      <c r="J91" s="73"/>
      <c r="K91" s="73"/>
      <c r="L91" s="71"/>
      <c r="M91" s="245"/>
      <c r="N91" s="46"/>
      <c r="O91" s="46"/>
      <c r="P91" s="46"/>
      <c r="Q91" s="46"/>
      <c r="R91" s="46"/>
      <c r="S91" s="46"/>
      <c r="T91" s="94"/>
      <c r="AT91" s="23" t="s">
        <v>136</v>
      </c>
      <c r="AU91" s="23" t="s">
        <v>79</v>
      </c>
    </row>
    <row r="92" s="1" customFormat="1" ht="16.5" customHeight="1">
      <c r="B92" s="45"/>
      <c r="C92" s="220" t="s">
        <v>119</v>
      </c>
      <c r="D92" s="220" t="s">
        <v>123</v>
      </c>
      <c r="E92" s="221" t="s">
        <v>148</v>
      </c>
      <c r="F92" s="222" t="s">
        <v>149</v>
      </c>
      <c r="G92" s="223" t="s">
        <v>134</v>
      </c>
      <c r="H92" s="224">
        <v>1</v>
      </c>
      <c r="I92" s="225"/>
      <c r="J92" s="226">
        <f>ROUND(I92*H92,2)</f>
        <v>0</v>
      </c>
      <c r="K92" s="222" t="s">
        <v>127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128</v>
      </c>
      <c r="AT92" s="23" t="s">
        <v>123</v>
      </c>
      <c r="AU92" s="23" t="s">
        <v>79</v>
      </c>
      <c r="AY92" s="23" t="s">
        <v>120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128</v>
      </c>
      <c r="BM92" s="23" t="s">
        <v>150</v>
      </c>
    </row>
    <row r="93" s="1" customFormat="1">
      <c r="B93" s="45"/>
      <c r="C93" s="73"/>
      <c r="D93" s="234" t="s">
        <v>136</v>
      </c>
      <c r="E93" s="73"/>
      <c r="F93" s="244" t="s">
        <v>151</v>
      </c>
      <c r="G93" s="73"/>
      <c r="H93" s="73"/>
      <c r="I93" s="190"/>
      <c r="J93" s="73"/>
      <c r="K93" s="73"/>
      <c r="L93" s="71"/>
      <c r="M93" s="245"/>
      <c r="N93" s="46"/>
      <c r="O93" s="46"/>
      <c r="P93" s="46"/>
      <c r="Q93" s="46"/>
      <c r="R93" s="46"/>
      <c r="S93" s="46"/>
      <c r="T93" s="94"/>
      <c r="AT93" s="23" t="s">
        <v>136</v>
      </c>
      <c r="AU93" s="23" t="s">
        <v>79</v>
      </c>
    </row>
    <row r="94" s="10" customFormat="1" ht="29.88" customHeight="1">
      <c r="B94" s="204"/>
      <c r="C94" s="205"/>
      <c r="D94" s="206" t="s">
        <v>68</v>
      </c>
      <c r="E94" s="218" t="s">
        <v>152</v>
      </c>
      <c r="F94" s="218" t="s">
        <v>153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SUM(P95:P97)</f>
        <v>0</v>
      </c>
      <c r="Q94" s="212"/>
      <c r="R94" s="213">
        <f>SUM(R95:R97)</f>
        <v>0</v>
      </c>
      <c r="S94" s="212"/>
      <c r="T94" s="214">
        <f>SUM(T95:T97)</f>
        <v>0</v>
      </c>
      <c r="AR94" s="215" t="s">
        <v>119</v>
      </c>
      <c r="AT94" s="216" t="s">
        <v>68</v>
      </c>
      <c r="AU94" s="216" t="s">
        <v>77</v>
      </c>
      <c r="AY94" s="215" t="s">
        <v>120</v>
      </c>
      <c r="BK94" s="217">
        <f>SUM(BK95:BK97)</f>
        <v>0</v>
      </c>
    </row>
    <row r="95" s="1" customFormat="1" ht="16.5" customHeight="1">
      <c r="B95" s="45"/>
      <c r="C95" s="220" t="s">
        <v>154</v>
      </c>
      <c r="D95" s="220" t="s">
        <v>123</v>
      </c>
      <c r="E95" s="221" t="s">
        <v>155</v>
      </c>
      <c r="F95" s="222" t="s">
        <v>153</v>
      </c>
      <c r="G95" s="223" t="s">
        <v>134</v>
      </c>
      <c r="H95" s="224">
        <v>1</v>
      </c>
      <c r="I95" s="225"/>
      <c r="J95" s="226">
        <f>ROUND(I95*H95,2)</f>
        <v>0</v>
      </c>
      <c r="K95" s="222" t="s">
        <v>127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128</v>
      </c>
      <c r="AT95" s="23" t="s">
        <v>123</v>
      </c>
      <c r="AU95" s="23" t="s">
        <v>79</v>
      </c>
      <c r="AY95" s="23" t="s">
        <v>120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128</v>
      </c>
      <c r="BM95" s="23" t="s">
        <v>156</v>
      </c>
    </row>
    <row r="96" s="1" customFormat="1">
      <c r="B96" s="45"/>
      <c r="C96" s="73"/>
      <c r="D96" s="234" t="s">
        <v>136</v>
      </c>
      <c r="E96" s="73"/>
      <c r="F96" s="244" t="s">
        <v>157</v>
      </c>
      <c r="G96" s="73"/>
      <c r="H96" s="73"/>
      <c r="I96" s="190"/>
      <c r="J96" s="73"/>
      <c r="K96" s="73"/>
      <c r="L96" s="71"/>
      <c r="M96" s="245"/>
      <c r="N96" s="46"/>
      <c r="O96" s="46"/>
      <c r="P96" s="46"/>
      <c r="Q96" s="46"/>
      <c r="R96" s="46"/>
      <c r="S96" s="46"/>
      <c r="T96" s="94"/>
      <c r="AT96" s="23" t="s">
        <v>136</v>
      </c>
      <c r="AU96" s="23" t="s">
        <v>79</v>
      </c>
    </row>
    <row r="97" s="1" customFormat="1" ht="16.5" customHeight="1">
      <c r="B97" s="45"/>
      <c r="C97" s="220" t="s">
        <v>158</v>
      </c>
      <c r="D97" s="220" t="s">
        <v>123</v>
      </c>
      <c r="E97" s="221" t="s">
        <v>159</v>
      </c>
      <c r="F97" s="222" t="s">
        <v>160</v>
      </c>
      <c r="G97" s="223" t="s">
        <v>134</v>
      </c>
      <c r="H97" s="224">
        <v>1</v>
      </c>
      <c r="I97" s="225"/>
      <c r="J97" s="226">
        <f>ROUND(I97*H97,2)</f>
        <v>0</v>
      </c>
      <c r="K97" s="222" t="s">
        <v>127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128</v>
      </c>
      <c r="AT97" s="23" t="s">
        <v>123</v>
      </c>
      <c r="AU97" s="23" t="s">
        <v>79</v>
      </c>
      <c r="AY97" s="23" t="s">
        <v>120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128</v>
      </c>
      <c r="BM97" s="23" t="s">
        <v>161</v>
      </c>
    </row>
    <row r="98" s="10" customFormat="1" ht="29.88" customHeight="1">
      <c r="B98" s="204"/>
      <c r="C98" s="205"/>
      <c r="D98" s="206" t="s">
        <v>68</v>
      </c>
      <c r="E98" s="218" t="s">
        <v>162</v>
      </c>
      <c r="F98" s="218" t="s">
        <v>163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SUM(P99:P101)</f>
        <v>0</v>
      </c>
      <c r="Q98" s="212"/>
      <c r="R98" s="213">
        <f>SUM(R99:R101)</f>
        <v>0</v>
      </c>
      <c r="S98" s="212"/>
      <c r="T98" s="214">
        <f>SUM(T99:T101)</f>
        <v>0</v>
      </c>
      <c r="AR98" s="215" t="s">
        <v>119</v>
      </c>
      <c r="AT98" s="216" t="s">
        <v>68</v>
      </c>
      <c r="AU98" s="216" t="s">
        <v>77</v>
      </c>
      <c r="AY98" s="215" t="s">
        <v>120</v>
      </c>
      <c r="BK98" s="217">
        <f>SUM(BK99:BK101)</f>
        <v>0</v>
      </c>
    </row>
    <row r="99" s="1" customFormat="1" ht="16.5" customHeight="1">
      <c r="B99" s="45"/>
      <c r="C99" s="220" t="s">
        <v>164</v>
      </c>
      <c r="D99" s="220" t="s">
        <v>123</v>
      </c>
      <c r="E99" s="221" t="s">
        <v>165</v>
      </c>
      <c r="F99" s="222" t="s">
        <v>163</v>
      </c>
      <c r="G99" s="223" t="s">
        <v>134</v>
      </c>
      <c r="H99" s="224">
        <v>1</v>
      </c>
      <c r="I99" s="225"/>
      <c r="J99" s="226">
        <f>ROUND(I99*H99,2)</f>
        <v>0</v>
      </c>
      <c r="K99" s="222" t="s">
        <v>127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128</v>
      </c>
      <c r="AT99" s="23" t="s">
        <v>123</v>
      </c>
      <c r="AU99" s="23" t="s">
        <v>79</v>
      </c>
      <c r="AY99" s="23" t="s">
        <v>120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128</v>
      </c>
      <c r="BM99" s="23" t="s">
        <v>166</v>
      </c>
    </row>
    <row r="100" s="1" customFormat="1">
      <c r="B100" s="45"/>
      <c r="C100" s="73"/>
      <c r="D100" s="234" t="s">
        <v>136</v>
      </c>
      <c r="E100" s="73"/>
      <c r="F100" s="244" t="s">
        <v>167</v>
      </c>
      <c r="G100" s="73"/>
      <c r="H100" s="73"/>
      <c r="I100" s="190"/>
      <c r="J100" s="73"/>
      <c r="K100" s="73"/>
      <c r="L100" s="71"/>
      <c r="M100" s="245"/>
      <c r="N100" s="46"/>
      <c r="O100" s="46"/>
      <c r="P100" s="46"/>
      <c r="Q100" s="46"/>
      <c r="R100" s="46"/>
      <c r="S100" s="46"/>
      <c r="T100" s="94"/>
      <c r="AT100" s="23" t="s">
        <v>136</v>
      </c>
      <c r="AU100" s="23" t="s">
        <v>79</v>
      </c>
    </row>
    <row r="101" s="1" customFormat="1" ht="16.5" customHeight="1">
      <c r="B101" s="45"/>
      <c r="C101" s="220" t="s">
        <v>168</v>
      </c>
      <c r="D101" s="220" t="s">
        <v>123</v>
      </c>
      <c r="E101" s="221" t="s">
        <v>169</v>
      </c>
      <c r="F101" s="222" t="s">
        <v>170</v>
      </c>
      <c r="G101" s="223" t="s">
        <v>134</v>
      </c>
      <c r="H101" s="224">
        <v>10</v>
      </c>
      <c r="I101" s="225"/>
      <c r="J101" s="226">
        <f>ROUND(I101*H101,2)</f>
        <v>0</v>
      </c>
      <c r="K101" s="222" t="s">
        <v>127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128</v>
      </c>
      <c r="AT101" s="23" t="s">
        <v>123</v>
      </c>
      <c r="AU101" s="23" t="s">
        <v>79</v>
      </c>
      <c r="AY101" s="23" t="s">
        <v>120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128</v>
      </c>
      <c r="BM101" s="23" t="s">
        <v>171</v>
      </c>
    </row>
    <row r="102" s="10" customFormat="1" ht="29.88" customHeight="1">
      <c r="B102" s="204"/>
      <c r="C102" s="205"/>
      <c r="D102" s="206" t="s">
        <v>68</v>
      </c>
      <c r="E102" s="218" t="s">
        <v>172</v>
      </c>
      <c r="F102" s="218" t="s">
        <v>173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SUM(P103:P104)</f>
        <v>0</v>
      </c>
      <c r="Q102" s="212"/>
      <c r="R102" s="213">
        <f>SUM(R103:R104)</f>
        <v>0</v>
      </c>
      <c r="S102" s="212"/>
      <c r="T102" s="214">
        <f>SUM(T103:T104)</f>
        <v>0</v>
      </c>
      <c r="AR102" s="215" t="s">
        <v>119</v>
      </c>
      <c r="AT102" s="216" t="s">
        <v>68</v>
      </c>
      <c r="AU102" s="216" t="s">
        <v>77</v>
      </c>
      <c r="AY102" s="215" t="s">
        <v>120</v>
      </c>
      <c r="BK102" s="217">
        <f>SUM(BK103:BK104)</f>
        <v>0</v>
      </c>
    </row>
    <row r="103" s="1" customFormat="1" ht="16.5" customHeight="1">
      <c r="B103" s="45"/>
      <c r="C103" s="220" t="s">
        <v>174</v>
      </c>
      <c r="D103" s="220" t="s">
        <v>123</v>
      </c>
      <c r="E103" s="221" t="s">
        <v>175</v>
      </c>
      <c r="F103" s="222" t="s">
        <v>173</v>
      </c>
      <c r="G103" s="223" t="s">
        <v>134</v>
      </c>
      <c r="H103" s="224">
        <v>1</v>
      </c>
      <c r="I103" s="225"/>
      <c r="J103" s="226">
        <f>ROUND(I103*H103,2)</f>
        <v>0</v>
      </c>
      <c r="K103" s="222" t="s">
        <v>127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128</v>
      </c>
      <c r="AT103" s="23" t="s">
        <v>123</v>
      </c>
      <c r="AU103" s="23" t="s">
        <v>79</v>
      </c>
      <c r="AY103" s="23" t="s">
        <v>120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128</v>
      </c>
      <c r="BM103" s="23" t="s">
        <v>176</v>
      </c>
    </row>
    <row r="104" s="1" customFormat="1">
      <c r="B104" s="45"/>
      <c r="C104" s="73"/>
      <c r="D104" s="234" t="s">
        <v>136</v>
      </c>
      <c r="E104" s="73"/>
      <c r="F104" s="244" t="s">
        <v>177</v>
      </c>
      <c r="G104" s="73"/>
      <c r="H104" s="73"/>
      <c r="I104" s="190"/>
      <c r="J104" s="73"/>
      <c r="K104" s="73"/>
      <c r="L104" s="71"/>
      <c r="M104" s="246"/>
      <c r="N104" s="247"/>
      <c r="O104" s="247"/>
      <c r="P104" s="247"/>
      <c r="Q104" s="247"/>
      <c r="R104" s="247"/>
      <c r="S104" s="247"/>
      <c r="T104" s="248"/>
      <c r="AT104" s="23" t="s">
        <v>136</v>
      </c>
      <c r="AU104" s="23" t="s">
        <v>79</v>
      </c>
    </row>
    <row r="105" s="1" customFormat="1" ht="6.96" customHeight="1">
      <c r="B105" s="66"/>
      <c r="C105" s="67"/>
      <c r="D105" s="67"/>
      <c r="E105" s="67"/>
      <c r="F105" s="67"/>
      <c r="G105" s="67"/>
      <c r="H105" s="67"/>
      <c r="I105" s="165"/>
      <c r="J105" s="67"/>
      <c r="K105" s="67"/>
      <c r="L105" s="71"/>
    </row>
  </sheetData>
  <sheetProtection sheet="1" autoFilter="0" formatColumns="0" formatRows="0" objects="1" scenarios="1" spinCount="100000" saltValue="t7XMjNfmQ+9pPu20XMET6oA3u0VMyTEvYVIaZFypwWkC0Rz+196v1f1bpMIewCskiM0iiiW0RndK3sZ+DmEppA==" hashValue="TtLAIJKNDeUDdsDjzzCseRuKxMWBf16XYGLAHlc5eTz2SDvLAMsBTNgfbL07CvZka7Nx6D+yglAN1CVQlOUjDg==" algorithmName="SHA-512" password="CC35"/>
  <autoFilter ref="C80:K104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86</v>
      </c>
      <c r="G1" s="138" t="s">
        <v>87</v>
      </c>
      <c r="H1" s="138"/>
      <c r="I1" s="139"/>
      <c r="J1" s="138" t="s">
        <v>88</v>
      </c>
      <c r="K1" s="137" t="s">
        <v>89</v>
      </c>
      <c r="L1" s="138" t="s">
        <v>90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82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Parašutistů, Praha 6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178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25. 5. 2018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ROUND(SUM(BE83:BE418), 2)</f>
        <v>0</v>
      </c>
      <c r="G30" s="46"/>
      <c r="H30" s="46"/>
      <c r="I30" s="157">
        <v>0.20999999999999999</v>
      </c>
      <c r="J30" s="156">
        <f>ROUND(ROUND((SUM(BE83:BE418)),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ROUND(SUM(BF83:BF418), 2)</f>
        <v>0</v>
      </c>
      <c r="G31" s="46"/>
      <c r="H31" s="46"/>
      <c r="I31" s="157">
        <v>0.14999999999999999</v>
      </c>
      <c r="J31" s="156">
        <f>ROUND(ROUND((SUM(BF83:BF418)),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ROUND(SUM(BG83:BG418),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ROUND(SUM(BH83:BH418),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ROUND(SUM(BI83:BI418),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Parašutistů, Praha 6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01 - Komunikace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25. 5. 2018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95</v>
      </c>
      <c r="D54" s="158"/>
      <c r="E54" s="158"/>
      <c r="F54" s="158"/>
      <c r="G54" s="158"/>
      <c r="H54" s="158"/>
      <c r="I54" s="172"/>
      <c r="J54" s="173" t="s">
        <v>96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97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98</v>
      </c>
    </row>
    <row r="57" s="7" customFormat="1" ht="24.96" customHeight="1">
      <c r="B57" s="176"/>
      <c r="C57" s="177"/>
      <c r="D57" s="178" t="s">
        <v>179</v>
      </c>
      <c r="E57" s="179"/>
      <c r="F57" s="179"/>
      <c r="G57" s="179"/>
      <c r="H57" s="179"/>
      <c r="I57" s="180"/>
      <c r="J57" s="181">
        <f>J84</f>
        <v>0</v>
      </c>
      <c r="K57" s="182"/>
    </row>
    <row r="58" s="8" customFormat="1" ht="19.92" customHeight="1">
      <c r="B58" s="183"/>
      <c r="C58" s="184"/>
      <c r="D58" s="185" t="s">
        <v>180</v>
      </c>
      <c r="E58" s="186"/>
      <c r="F58" s="186"/>
      <c r="G58" s="186"/>
      <c r="H58" s="186"/>
      <c r="I58" s="187"/>
      <c r="J58" s="188">
        <f>J85</f>
        <v>0</v>
      </c>
      <c r="K58" s="189"/>
    </row>
    <row r="59" s="8" customFormat="1" ht="19.92" customHeight="1">
      <c r="B59" s="183"/>
      <c r="C59" s="184"/>
      <c r="D59" s="185" t="s">
        <v>181</v>
      </c>
      <c r="E59" s="186"/>
      <c r="F59" s="186"/>
      <c r="G59" s="186"/>
      <c r="H59" s="186"/>
      <c r="I59" s="187"/>
      <c r="J59" s="188">
        <f>J159</f>
        <v>0</v>
      </c>
      <c r="K59" s="189"/>
    </row>
    <row r="60" s="8" customFormat="1" ht="19.92" customHeight="1">
      <c r="B60" s="183"/>
      <c r="C60" s="184"/>
      <c r="D60" s="185" t="s">
        <v>182</v>
      </c>
      <c r="E60" s="186"/>
      <c r="F60" s="186"/>
      <c r="G60" s="186"/>
      <c r="H60" s="186"/>
      <c r="I60" s="187"/>
      <c r="J60" s="188">
        <f>J206</f>
        <v>0</v>
      </c>
      <c r="K60" s="189"/>
    </row>
    <row r="61" s="8" customFormat="1" ht="19.92" customHeight="1">
      <c r="B61" s="183"/>
      <c r="C61" s="184"/>
      <c r="D61" s="185" t="s">
        <v>183</v>
      </c>
      <c r="E61" s="186"/>
      <c r="F61" s="186"/>
      <c r="G61" s="186"/>
      <c r="H61" s="186"/>
      <c r="I61" s="187"/>
      <c r="J61" s="188">
        <f>J247</f>
        <v>0</v>
      </c>
      <c r="K61" s="189"/>
    </row>
    <row r="62" s="8" customFormat="1" ht="19.92" customHeight="1">
      <c r="B62" s="183"/>
      <c r="C62" s="184"/>
      <c r="D62" s="185" t="s">
        <v>184</v>
      </c>
      <c r="E62" s="186"/>
      <c r="F62" s="186"/>
      <c r="G62" s="186"/>
      <c r="H62" s="186"/>
      <c r="I62" s="187"/>
      <c r="J62" s="188">
        <f>J355</f>
        <v>0</v>
      </c>
      <c r="K62" s="189"/>
    </row>
    <row r="63" s="8" customFormat="1" ht="19.92" customHeight="1">
      <c r="B63" s="183"/>
      <c r="C63" s="184"/>
      <c r="D63" s="185" t="s">
        <v>185</v>
      </c>
      <c r="E63" s="186"/>
      <c r="F63" s="186"/>
      <c r="G63" s="186"/>
      <c r="H63" s="186"/>
      <c r="I63" s="187"/>
      <c r="J63" s="188">
        <f>J417</f>
        <v>0</v>
      </c>
      <c r="K63" s="189"/>
    </row>
    <row r="64" s="1" customFormat="1" ht="21.84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="1" customFormat="1" ht="6.96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="1" customFormat="1" ht="6.96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="1" customFormat="1" ht="36.96" customHeight="1">
      <c r="B70" s="45"/>
      <c r="C70" s="72" t="s">
        <v>104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6.5" customHeight="1">
      <c r="B73" s="45"/>
      <c r="C73" s="73"/>
      <c r="D73" s="73"/>
      <c r="E73" s="191" t="str">
        <f>E7</f>
        <v>Parašutistů, Praha 6</v>
      </c>
      <c r="F73" s="75"/>
      <c r="G73" s="75"/>
      <c r="H73" s="75"/>
      <c r="I73" s="190"/>
      <c r="J73" s="73"/>
      <c r="K73" s="73"/>
      <c r="L73" s="71"/>
    </row>
    <row r="74" s="1" customFormat="1" ht="14.4" customHeight="1">
      <c r="B74" s="45"/>
      <c r="C74" s="75" t="s">
        <v>92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7.25" customHeight="1">
      <c r="B75" s="45"/>
      <c r="C75" s="73"/>
      <c r="D75" s="73"/>
      <c r="E75" s="81" t="str">
        <f>E9</f>
        <v>01 - Komunikace</v>
      </c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8" customHeight="1">
      <c r="B77" s="45"/>
      <c r="C77" s="75" t="s">
        <v>23</v>
      </c>
      <c r="D77" s="73"/>
      <c r="E77" s="73"/>
      <c r="F77" s="192" t="str">
        <f>F12</f>
        <v xml:space="preserve"> </v>
      </c>
      <c r="G77" s="73"/>
      <c r="H77" s="73"/>
      <c r="I77" s="193" t="s">
        <v>25</v>
      </c>
      <c r="J77" s="84" t="str">
        <f>IF(J12="","",J12)</f>
        <v>25. 5. 2018</v>
      </c>
      <c r="K77" s="73"/>
      <c r="L77" s="71"/>
    </row>
    <row r="78" s="1" customFormat="1" ht="6.96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>
      <c r="B79" s="45"/>
      <c r="C79" s="75" t="s">
        <v>27</v>
      </c>
      <c r="D79" s="73"/>
      <c r="E79" s="73"/>
      <c r="F79" s="192" t="str">
        <f>E15</f>
        <v xml:space="preserve"> </v>
      </c>
      <c r="G79" s="73"/>
      <c r="H79" s="73"/>
      <c r="I79" s="193" t="s">
        <v>32</v>
      </c>
      <c r="J79" s="192" t="str">
        <f>E21</f>
        <v xml:space="preserve"> </v>
      </c>
      <c r="K79" s="73"/>
      <c r="L79" s="71"/>
    </row>
    <row r="80" s="1" customFormat="1" ht="14.4" customHeight="1">
      <c r="B80" s="45"/>
      <c r="C80" s="75" t="s">
        <v>30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="1" customFormat="1" ht="10.32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9" customFormat="1" ht="29.28" customHeight="1">
      <c r="B82" s="194"/>
      <c r="C82" s="195" t="s">
        <v>105</v>
      </c>
      <c r="D82" s="196" t="s">
        <v>54</v>
      </c>
      <c r="E82" s="196" t="s">
        <v>50</v>
      </c>
      <c r="F82" s="196" t="s">
        <v>106</v>
      </c>
      <c r="G82" s="196" t="s">
        <v>107</v>
      </c>
      <c r="H82" s="196" t="s">
        <v>108</v>
      </c>
      <c r="I82" s="197" t="s">
        <v>109</v>
      </c>
      <c r="J82" s="196" t="s">
        <v>96</v>
      </c>
      <c r="K82" s="198" t="s">
        <v>110</v>
      </c>
      <c r="L82" s="199"/>
      <c r="M82" s="101" t="s">
        <v>111</v>
      </c>
      <c r="N82" s="102" t="s">
        <v>39</v>
      </c>
      <c r="O82" s="102" t="s">
        <v>112</v>
      </c>
      <c r="P82" s="102" t="s">
        <v>113</v>
      </c>
      <c r="Q82" s="102" t="s">
        <v>114</v>
      </c>
      <c r="R82" s="102" t="s">
        <v>115</v>
      </c>
      <c r="S82" s="102" t="s">
        <v>116</v>
      </c>
      <c r="T82" s="103" t="s">
        <v>117</v>
      </c>
    </row>
    <row r="83" s="1" customFormat="1" ht="29.28" customHeight="1">
      <c r="B83" s="45"/>
      <c r="C83" s="107" t="s">
        <v>97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490.87221088000001</v>
      </c>
      <c r="S83" s="105"/>
      <c r="T83" s="202">
        <f>T84</f>
        <v>1990.4579999999999</v>
      </c>
      <c r="AT83" s="23" t="s">
        <v>68</v>
      </c>
      <c r="AU83" s="23" t="s">
        <v>98</v>
      </c>
      <c r="BK83" s="203">
        <f>BK84</f>
        <v>0</v>
      </c>
    </row>
    <row r="84" s="10" customFormat="1" ht="37.44001" customHeight="1">
      <c r="B84" s="204"/>
      <c r="C84" s="205"/>
      <c r="D84" s="206" t="s">
        <v>68</v>
      </c>
      <c r="E84" s="207" t="s">
        <v>186</v>
      </c>
      <c r="F84" s="207" t="s">
        <v>187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P85+P159+P206+P247+P355+P417</f>
        <v>0</v>
      </c>
      <c r="Q84" s="212"/>
      <c r="R84" s="213">
        <f>R85+R159+R206+R247+R355+R417</f>
        <v>490.87221088000001</v>
      </c>
      <c r="S84" s="212"/>
      <c r="T84" s="214">
        <f>T85+T159+T206+T247+T355+T417</f>
        <v>1990.4579999999999</v>
      </c>
      <c r="AR84" s="215" t="s">
        <v>77</v>
      </c>
      <c r="AT84" s="216" t="s">
        <v>68</v>
      </c>
      <c r="AU84" s="216" t="s">
        <v>69</v>
      </c>
      <c r="AY84" s="215" t="s">
        <v>120</v>
      </c>
      <c r="BK84" s="217">
        <f>BK85+BK159+BK206+BK247+BK355+BK417</f>
        <v>0</v>
      </c>
    </row>
    <row r="85" s="10" customFormat="1" ht="19.92" customHeight="1">
      <c r="B85" s="204"/>
      <c r="C85" s="205"/>
      <c r="D85" s="206" t="s">
        <v>68</v>
      </c>
      <c r="E85" s="218" t="s">
        <v>77</v>
      </c>
      <c r="F85" s="218" t="s">
        <v>188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SUM(P86:P158)</f>
        <v>0</v>
      </c>
      <c r="Q85" s="212"/>
      <c r="R85" s="213">
        <f>SUM(R86:R158)</f>
        <v>166.50784538000002</v>
      </c>
      <c r="S85" s="212"/>
      <c r="T85" s="214">
        <f>SUM(T86:T158)</f>
        <v>1989.366</v>
      </c>
      <c r="AR85" s="215" t="s">
        <v>77</v>
      </c>
      <c r="AT85" s="216" t="s">
        <v>68</v>
      </c>
      <c r="AU85" s="216" t="s">
        <v>77</v>
      </c>
      <c r="AY85" s="215" t="s">
        <v>120</v>
      </c>
      <c r="BK85" s="217">
        <f>SUM(BK86:BK158)</f>
        <v>0</v>
      </c>
    </row>
    <row r="86" s="1" customFormat="1" ht="38.25" customHeight="1">
      <c r="B86" s="45"/>
      <c r="C86" s="220" t="s">
        <v>77</v>
      </c>
      <c r="D86" s="220" t="s">
        <v>123</v>
      </c>
      <c r="E86" s="221" t="s">
        <v>189</v>
      </c>
      <c r="F86" s="222" t="s">
        <v>190</v>
      </c>
      <c r="G86" s="223" t="s">
        <v>191</v>
      </c>
      <c r="H86" s="224">
        <v>660</v>
      </c>
      <c r="I86" s="225"/>
      <c r="J86" s="226">
        <f>ROUND(I86*H86,2)</f>
        <v>0</v>
      </c>
      <c r="K86" s="222" t="s">
        <v>127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0.098000000000000004</v>
      </c>
      <c r="T86" s="230">
        <f>S86*H86</f>
        <v>64.680000000000007</v>
      </c>
      <c r="AR86" s="23" t="s">
        <v>143</v>
      </c>
      <c r="AT86" s="23" t="s">
        <v>123</v>
      </c>
      <c r="AU86" s="23" t="s">
        <v>79</v>
      </c>
      <c r="AY86" s="23" t="s">
        <v>120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143</v>
      </c>
      <c r="BM86" s="23" t="s">
        <v>192</v>
      </c>
    </row>
    <row r="87" s="11" customFormat="1">
      <c r="B87" s="232"/>
      <c r="C87" s="233"/>
      <c r="D87" s="234" t="s">
        <v>130</v>
      </c>
      <c r="E87" s="235" t="s">
        <v>21</v>
      </c>
      <c r="F87" s="236" t="s">
        <v>193</v>
      </c>
      <c r="G87" s="233"/>
      <c r="H87" s="237">
        <v>490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130</v>
      </c>
      <c r="AU87" s="243" t="s">
        <v>79</v>
      </c>
      <c r="AV87" s="11" t="s">
        <v>79</v>
      </c>
      <c r="AW87" s="11" t="s">
        <v>33</v>
      </c>
      <c r="AX87" s="11" t="s">
        <v>69</v>
      </c>
      <c r="AY87" s="243" t="s">
        <v>120</v>
      </c>
    </row>
    <row r="88" s="11" customFormat="1">
      <c r="B88" s="232"/>
      <c r="C88" s="233"/>
      <c r="D88" s="234" t="s">
        <v>130</v>
      </c>
      <c r="E88" s="235" t="s">
        <v>21</v>
      </c>
      <c r="F88" s="236" t="s">
        <v>194</v>
      </c>
      <c r="G88" s="233"/>
      <c r="H88" s="237">
        <v>170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130</v>
      </c>
      <c r="AU88" s="243" t="s">
        <v>79</v>
      </c>
      <c r="AV88" s="11" t="s">
        <v>79</v>
      </c>
      <c r="AW88" s="11" t="s">
        <v>33</v>
      </c>
      <c r="AX88" s="11" t="s">
        <v>69</v>
      </c>
      <c r="AY88" s="243" t="s">
        <v>120</v>
      </c>
    </row>
    <row r="89" s="12" customFormat="1">
      <c r="B89" s="249"/>
      <c r="C89" s="250"/>
      <c r="D89" s="234" t="s">
        <v>130</v>
      </c>
      <c r="E89" s="251" t="s">
        <v>21</v>
      </c>
      <c r="F89" s="252" t="s">
        <v>195</v>
      </c>
      <c r="G89" s="250"/>
      <c r="H89" s="253">
        <v>660</v>
      </c>
      <c r="I89" s="254"/>
      <c r="J89" s="250"/>
      <c r="K89" s="250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130</v>
      </c>
      <c r="AU89" s="259" t="s">
        <v>79</v>
      </c>
      <c r="AV89" s="12" t="s">
        <v>143</v>
      </c>
      <c r="AW89" s="12" t="s">
        <v>33</v>
      </c>
      <c r="AX89" s="12" t="s">
        <v>77</v>
      </c>
      <c r="AY89" s="259" t="s">
        <v>120</v>
      </c>
    </row>
    <row r="90" s="1" customFormat="1" ht="38.25" customHeight="1">
      <c r="B90" s="45"/>
      <c r="C90" s="220" t="s">
        <v>79</v>
      </c>
      <c r="D90" s="220" t="s">
        <v>123</v>
      </c>
      <c r="E90" s="221" t="s">
        <v>196</v>
      </c>
      <c r="F90" s="222" t="s">
        <v>197</v>
      </c>
      <c r="G90" s="223" t="s">
        <v>191</v>
      </c>
      <c r="H90" s="224">
        <v>665</v>
      </c>
      <c r="I90" s="225"/>
      <c r="J90" s="226">
        <f>ROUND(I90*H90,2)</f>
        <v>0</v>
      </c>
      <c r="K90" s="222" t="s">
        <v>127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0.23999999999999999</v>
      </c>
      <c r="T90" s="230">
        <f>S90*H90</f>
        <v>159.59999999999999</v>
      </c>
      <c r="AR90" s="23" t="s">
        <v>143</v>
      </c>
      <c r="AT90" s="23" t="s">
        <v>123</v>
      </c>
      <c r="AU90" s="23" t="s">
        <v>79</v>
      </c>
      <c r="AY90" s="23" t="s">
        <v>120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143</v>
      </c>
      <c r="BM90" s="23" t="s">
        <v>198</v>
      </c>
    </row>
    <row r="91" s="11" customFormat="1">
      <c r="B91" s="232"/>
      <c r="C91" s="233"/>
      <c r="D91" s="234" t="s">
        <v>130</v>
      </c>
      <c r="E91" s="235" t="s">
        <v>21</v>
      </c>
      <c r="F91" s="236" t="s">
        <v>193</v>
      </c>
      <c r="G91" s="233"/>
      <c r="H91" s="237">
        <v>490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130</v>
      </c>
      <c r="AU91" s="243" t="s">
        <v>79</v>
      </c>
      <c r="AV91" s="11" t="s">
        <v>79</v>
      </c>
      <c r="AW91" s="11" t="s">
        <v>33</v>
      </c>
      <c r="AX91" s="11" t="s">
        <v>69</v>
      </c>
      <c r="AY91" s="243" t="s">
        <v>120</v>
      </c>
    </row>
    <row r="92" s="11" customFormat="1">
      <c r="B92" s="232"/>
      <c r="C92" s="233"/>
      <c r="D92" s="234" t="s">
        <v>130</v>
      </c>
      <c r="E92" s="235" t="s">
        <v>21</v>
      </c>
      <c r="F92" s="236" t="s">
        <v>194</v>
      </c>
      <c r="G92" s="233"/>
      <c r="H92" s="237">
        <v>170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130</v>
      </c>
      <c r="AU92" s="243" t="s">
        <v>79</v>
      </c>
      <c r="AV92" s="11" t="s">
        <v>79</v>
      </c>
      <c r="AW92" s="11" t="s">
        <v>33</v>
      </c>
      <c r="AX92" s="11" t="s">
        <v>69</v>
      </c>
      <c r="AY92" s="243" t="s">
        <v>120</v>
      </c>
    </row>
    <row r="93" s="11" customFormat="1">
      <c r="B93" s="232"/>
      <c r="C93" s="233"/>
      <c r="D93" s="234" t="s">
        <v>130</v>
      </c>
      <c r="E93" s="235" t="s">
        <v>21</v>
      </c>
      <c r="F93" s="236" t="s">
        <v>199</v>
      </c>
      <c r="G93" s="233"/>
      <c r="H93" s="237">
        <v>5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130</v>
      </c>
      <c r="AU93" s="243" t="s">
        <v>79</v>
      </c>
      <c r="AV93" s="11" t="s">
        <v>79</v>
      </c>
      <c r="AW93" s="11" t="s">
        <v>33</v>
      </c>
      <c r="AX93" s="11" t="s">
        <v>69</v>
      </c>
      <c r="AY93" s="243" t="s">
        <v>120</v>
      </c>
    </row>
    <row r="94" s="12" customFormat="1">
      <c r="B94" s="249"/>
      <c r="C94" s="250"/>
      <c r="D94" s="234" t="s">
        <v>130</v>
      </c>
      <c r="E94" s="251" t="s">
        <v>21</v>
      </c>
      <c r="F94" s="252" t="s">
        <v>195</v>
      </c>
      <c r="G94" s="250"/>
      <c r="H94" s="253">
        <v>665</v>
      </c>
      <c r="I94" s="254"/>
      <c r="J94" s="250"/>
      <c r="K94" s="250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130</v>
      </c>
      <c r="AU94" s="259" t="s">
        <v>79</v>
      </c>
      <c r="AV94" s="12" t="s">
        <v>143</v>
      </c>
      <c r="AW94" s="12" t="s">
        <v>33</v>
      </c>
      <c r="AX94" s="12" t="s">
        <v>77</v>
      </c>
      <c r="AY94" s="259" t="s">
        <v>120</v>
      </c>
    </row>
    <row r="95" s="1" customFormat="1" ht="38.25" customHeight="1">
      <c r="B95" s="45"/>
      <c r="C95" s="220" t="s">
        <v>138</v>
      </c>
      <c r="D95" s="220" t="s">
        <v>123</v>
      </c>
      <c r="E95" s="221" t="s">
        <v>200</v>
      </c>
      <c r="F95" s="222" t="s">
        <v>201</v>
      </c>
      <c r="G95" s="223" t="s">
        <v>191</v>
      </c>
      <c r="H95" s="224">
        <v>490</v>
      </c>
      <c r="I95" s="225"/>
      <c r="J95" s="226">
        <f>ROUND(I95*H95,2)</f>
        <v>0</v>
      </c>
      <c r="K95" s="222" t="s">
        <v>127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0.17999999999999999</v>
      </c>
      <c r="T95" s="230">
        <f>S95*H95</f>
        <v>88.200000000000003</v>
      </c>
      <c r="AR95" s="23" t="s">
        <v>143</v>
      </c>
      <c r="AT95" s="23" t="s">
        <v>123</v>
      </c>
      <c r="AU95" s="23" t="s">
        <v>79</v>
      </c>
      <c r="AY95" s="23" t="s">
        <v>120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143</v>
      </c>
      <c r="BM95" s="23" t="s">
        <v>202</v>
      </c>
    </row>
    <row r="96" s="11" customFormat="1">
      <c r="B96" s="232"/>
      <c r="C96" s="233"/>
      <c r="D96" s="234" t="s">
        <v>130</v>
      </c>
      <c r="E96" s="235" t="s">
        <v>21</v>
      </c>
      <c r="F96" s="236" t="s">
        <v>193</v>
      </c>
      <c r="G96" s="233"/>
      <c r="H96" s="237">
        <v>490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130</v>
      </c>
      <c r="AU96" s="243" t="s">
        <v>79</v>
      </c>
      <c r="AV96" s="11" t="s">
        <v>79</v>
      </c>
      <c r="AW96" s="11" t="s">
        <v>33</v>
      </c>
      <c r="AX96" s="11" t="s">
        <v>77</v>
      </c>
      <c r="AY96" s="243" t="s">
        <v>120</v>
      </c>
    </row>
    <row r="97" s="1" customFormat="1" ht="38.25" customHeight="1">
      <c r="B97" s="45"/>
      <c r="C97" s="220" t="s">
        <v>143</v>
      </c>
      <c r="D97" s="220" t="s">
        <v>123</v>
      </c>
      <c r="E97" s="221" t="s">
        <v>203</v>
      </c>
      <c r="F97" s="222" t="s">
        <v>204</v>
      </c>
      <c r="G97" s="223" t="s">
        <v>191</v>
      </c>
      <c r="H97" s="224">
        <v>5</v>
      </c>
      <c r="I97" s="225"/>
      <c r="J97" s="226">
        <f>ROUND(I97*H97,2)</f>
        <v>0</v>
      </c>
      <c r="K97" s="222" t="s">
        <v>127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0.29499999999999998</v>
      </c>
      <c r="T97" s="230">
        <f>S97*H97</f>
        <v>1.4749999999999999</v>
      </c>
      <c r="AR97" s="23" t="s">
        <v>143</v>
      </c>
      <c r="AT97" s="23" t="s">
        <v>123</v>
      </c>
      <c r="AU97" s="23" t="s">
        <v>79</v>
      </c>
      <c r="AY97" s="23" t="s">
        <v>120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143</v>
      </c>
      <c r="BM97" s="23" t="s">
        <v>205</v>
      </c>
    </row>
    <row r="98" s="11" customFormat="1">
      <c r="B98" s="232"/>
      <c r="C98" s="233"/>
      <c r="D98" s="234" t="s">
        <v>130</v>
      </c>
      <c r="E98" s="235" t="s">
        <v>21</v>
      </c>
      <c r="F98" s="236" t="s">
        <v>199</v>
      </c>
      <c r="G98" s="233"/>
      <c r="H98" s="237">
        <v>5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130</v>
      </c>
      <c r="AU98" s="243" t="s">
        <v>79</v>
      </c>
      <c r="AV98" s="11" t="s">
        <v>79</v>
      </c>
      <c r="AW98" s="11" t="s">
        <v>33</v>
      </c>
      <c r="AX98" s="11" t="s">
        <v>77</v>
      </c>
      <c r="AY98" s="243" t="s">
        <v>120</v>
      </c>
    </row>
    <row r="99" s="1" customFormat="1" ht="51" customHeight="1">
      <c r="B99" s="45"/>
      <c r="C99" s="220" t="s">
        <v>119</v>
      </c>
      <c r="D99" s="220" t="s">
        <v>123</v>
      </c>
      <c r="E99" s="221" t="s">
        <v>206</v>
      </c>
      <c r="F99" s="222" t="s">
        <v>207</v>
      </c>
      <c r="G99" s="223" t="s">
        <v>191</v>
      </c>
      <c r="H99" s="224">
        <v>175</v>
      </c>
      <c r="I99" s="225"/>
      <c r="J99" s="226">
        <f>ROUND(I99*H99,2)</f>
        <v>0</v>
      </c>
      <c r="K99" s="222" t="s">
        <v>127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0.29999999999999999</v>
      </c>
      <c r="T99" s="230">
        <f>S99*H99</f>
        <v>52.5</v>
      </c>
      <c r="AR99" s="23" t="s">
        <v>143</v>
      </c>
      <c r="AT99" s="23" t="s">
        <v>123</v>
      </c>
      <c r="AU99" s="23" t="s">
        <v>79</v>
      </c>
      <c r="AY99" s="23" t="s">
        <v>120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143</v>
      </c>
      <c r="BM99" s="23" t="s">
        <v>208</v>
      </c>
    </row>
    <row r="100" s="11" customFormat="1">
      <c r="B100" s="232"/>
      <c r="C100" s="233"/>
      <c r="D100" s="234" t="s">
        <v>130</v>
      </c>
      <c r="E100" s="235" t="s">
        <v>21</v>
      </c>
      <c r="F100" s="236" t="s">
        <v>194</v>
      </c>
      <c r="G100" s="233"/>
      <c r="H100" s="237">
        <v>170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130</v>
      </c>
      <c r="AU100" s="243" t="s">
        <v>79</v>
      </c>
      <c r="AV100" s="11" t="s">
        <v>79</v>
      </c>
      <c r="AW100" s="11" t="s">
        <v>33</v>
      </c>
      <c r="AX100" s="11" t="s">
        <v>69</v>
      </c>
      <c r="AY100" s="243" t="s">
        <v>120</v>
      </c>
    </row>
    <row r="101" s="11" customFormat="1">
      <c r="B101" s="232"/>
      <c r="C101" s="233"/>
      <c r="D101" s="234" t="s">
        <v>130</v>
      </c>
      <c r="E101" s="235" t="s">
        <v>21</v>
      </c>
      <c r="F101" s="236" t="s">
        <v>199</v>
      </c>
      <c r="G101" s="233"/>
      <c r="H101" s="237">
        <v>5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130</v>
      </c>
      <c r="AU101" s="243" t="s">
        <v>79</v>
      </c>
      <c r="AV101" s="11" t="s">
        <v>79</v>
      </c>
      <c r="AW101" s="11" t="s">
        <v>33</v>
      </c>
      <c r="AX101" s="11" t="s">
        <v>69</v>
      </c>
      <c r="AY101" s="243" t="s">
        <v>120</v>
      </c>
    </row>
    <row r="102" s="12" customFormat="1">
      <c r="B102" s="249"/>
      <c r="C102" s="250"/>
      <c r="D102" s="234" t="s">
        <v>130</v>
      </c>
      <c r="E102" s="251" t="s">
        <v>21</v>
      </c>
      <c r="F102" s="252" t="s">
        <v>195</v>
      </c>
      <c r="G102" s="250"/>
      <c r="H102" s="253">
        <v>175</v>
      </c>
      <c r="I102" s="254"/>
      <c r="J102" s="250"/>
      <c r="K102" s="250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130</v>
      </c>
      <c r="AU102" s="259" t="s">
        <v>79</v>
      </c>
      <c r="AV102" s="12" t="s">
        <v>143</v>
      </c>
      <c r="AW102" s="12" t="s">
        <v>33</v>
      </c>
      <c r="AX102" s="12" t="s">
        <v>77</v>
      </c>
      <c r="AY102" s="259" t="s">
        <v>120</v>
      </c>
    </row>
    <row r="103" s="1" customFormat="1" ht="38.25" customHeight="1">
      <c r="B103" s="45"/>
      <c r="C103" s="220" t="s">
        <v>154</v>
      </c>
      <c r="D103" s="220" t="s">
        <v>123</v>
      </c>
      <c r="E103" s="221" t="s">
        <v>209</v>
      </c>
      <c r="F103" s="222" t="s">
        <v>210</v>
      </c>
      <c r="G103" s="223" t="s">
        <v>191</v>
      </c>
      <c r="H103" s="224">
        <v>1706</v>
      </c>
      <c r="I103" s="225"/>
      <c r="J103" s="226">
        <f>ROUND(I103*H103,2)</f>
        <v>0</v>
      </c>
      <c r="K103" s="222" t="s">
        <v>127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0.00012</v>
      </c>
      <c r="R103" s="229">
        <f>Q103*H103</f>
        <v>0.20472000000000001</v>
      </c>
      <c r="S103" s="229">
        <v>0.25600000000000001</v>
      </c>
      <c r="T103" s="230">
        <f>S103*H103</f>
        <v>436.73599999999999</v>
      </c>
      <c r="AR103" s="23" t="s">
        <v>143</v>
      </c>
      <c r="AT103" s="23" t="s">
        <v>123</v>
      </c>
      <c r="AU103" s="23" t="s">
        <v>79</v>
      </c>
      <c r="AY103" s="23" t="s">
        <v>120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143</v>
      </c>
      <c r="BM103" s="23" t="s">
        <v>211</v>
      </c>
    </row>
    <row r="104" s="11" customFormat="1">
      <c r="B104" s="232"/>
      <c r="C104" s="233"/>
      <c r="D104" s="234" t="s">
        <v>130</v>
      </c>
      <c r="E104" s="235" t="s">
        <v>21</v>
      </c>
      <c r="F104" s="236" t="s">
        <v>212</v>
      </c>
      <c r="G104" s="233"/>
      <c r="H104" s="237">
        <v>1706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130</v>
      </c>
      <c r="AU104" s="243" t="s">
        <v>79</v>
      </c>
      <c r="AV104" s="11" t="s">
        <v>79</v>
      </c>
      <c r="AW104" s="11" t="s">
        <v>33</v>
      </c>
      <c r="AX104" s="11" t="s">
        <v>77</v>
      </c>
      <c r="AY104" s="243" t="s">
        <v>120</v>
      </c>
    </row>
    <row r="105" s="1" customFormat="1" ht="38.25" customHeight="1">
      <c r="B105" s="45"/>
      <c r="C105" s="220" t="s">
        <v>158</v>
      </c>
      <c r="D105" s="220" t="s">
        <v>123</v>
      </c>
      <c r="E105" s="221" t="s">
        <v>213</v>
      </c>
      <c r="F105" s="222" t="s">
        <v>214</v>
      </c>
      <c r="G105" s="223" t="s">
        <v>191</v>
      </c>
      <c r="H105" s="224">
        <v>1706</v>
      </c>
      <c r="I105" s="225"/>
      <c r="J105" s="226">
        <f>ROUND(I105*H105,2)</f>
        <v>0</v>
      </c>
      <c r="K105" s="222" t="s">
        <v>127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0.32500000000000001</v>
      </c>
      <c r="T105" s="230">
        <f>S105*H105</f>
        <v>554.45000000000005</v>
      </c>
      <c r="AR105" s="23" t="s">
        <v>143</v>
      </c>
      <c r="AT105" s="23" t="s">
        <v>123</v>
      </c>
      <c r="AU105" s="23" t="s">
        <v>79</v>
      </c>
      <c r="AY105" s="23" t="s">
        <v>120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143</v>
      </c>
      <c r="BM105" s="23" t="s">
        <v>215</v>
      </c>
    </row>
    <row r="106" s="11" customFormat="1">
      <c r="B106" s="232"/>
      <c r="C106" s="233"/>
      <c r="D106" s="234" t="s">
        <v>130</v>
      </c>
      <c r="E106" s="235" t="s">
        <v>21</v>
      </c>
      <c r="F106" s="236" t="s">
        <v>212</v>
      </c>
      <c r="G106" s="233"/>
      <c r="H106" s="237">
        <v>1706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130</v>
      </c>
      <c r="AU106" s="243" t="s">
        <v>79</v>
      </c>
      <c r="AV106" s="11" t="s">
        <v>79</v>
      </c>
      <c r="AW106" s="11" t="s">
        <v>33</v>
      </c>
      <c r="AX106" s="11" t="s">
        <v>77</v>
      </c>
      <c r="AY106" s="243" t="s">
        <v>120</v>
      </c>
    </row>
    <row r="107" s="1" customFormat="1" ht="38.25" customHeight="1">
      <c r="B107" s="45"/>
      <c r="C107" s="220" t="s">
        <v>164</v>
      </c>
      <c r="D107" s="220" t="s">
        <v>123</v>
      </c>
      <c r="E107" s="221" t="s">
        <v>216</v>
      </c>
      <c r="F107" s="222" t="s">
        <v>217</v>
      </c>
      <c r="G107" s="223" t="s">
        <v>191</v>
      </c>
      <c r="H107" s="224">
        <v>1706</v>
      </c>
      <c r="I107" s="225"/>
      <c r="J107" s="226">
        <f>ROUND(I107*H107,2)</f>
        <v>0</v>
      </c>
      <c r="K107" s="222" t="s">
        <v>127</v>
      </c>
      <c r="L107" s="71"/>
      <c r="M107" s="227" t="s">
        <v>21</v>
      </c>
      <c r="N107" s="228" t="s">
        <v>40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0.29999999999999999</v>
      </c>
      <c r="T107" s="230">
        <f>S107*H107</f>
        <v>511.79999999999995</v>
      </c>
      <c r="AR107" s="23" t="s">
        <v>143</v>
      </c>
      <c r="AT107" s="23" t="s">
        <v>123</v>
      </c>
      <c r="AU107" s="23" t="s">
        <v>79</v>
      </c>
      <c r="AY107" s="23" t="s">
        <v>120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77</v>
      </c>
      <c r="BK107" s="231">
        <f>ROUND(I107*H107,2)</f>
        <v>0</v>
      </c>
      <c r="BL107" s="23" t="s">
        <v>143</v>
      </c>
      <c r="BM107" s="23" t="s">
        <v>218</v>
      </c>
    </row>
    <row r="108" s="11" customFormat="1">
      <c r="B108" s="232"/>
      <c r="C108" s="233"/>
      <c r="D108" s="234" t="s">
        <v>130</v>
      </c>
      <c r="E108" s="235" t="s">
        <v>21</v>
      </c>
      <c r="F108" s="236" t="s">
        <v>212</v>
      </c>
      <c r="G108" s="233"/>
      <c r="H108" s="237">
        <v>1706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130</v>
      </c>
      <c r="AU108" s="243" t="s">
        <v>79</v>
      </c>
      <c r="AV108" s="11" t="s">
        <v>79</v>
      </c>
      <c r="AW108" s="11" t="s">
        <v>33</v>
      </c>
      <c r="AX108" s="11" t="s">
        <v>77</v>
      </c>
      <c r="AY108" s="243" t="s">
        <v>120</v>
      </c>
    </row>
    <row r="109" s="1" customFormat="1" ht="38.25" customHeight="1">
      <c r="B109" s="45"/>
      <c r="C109" s="220" t="s">
        <v>168</v>
      </c>
      <c r="D109" s="220" t="s">
        <v>123</v>
      </c>
      <c r="E109" s="221" t="s">
        <v>219</v>
      </c>
      <c r="F109" s="222" t="s">
        <v>220</v>
      </c>
      <c r="G109" s="223" t="s">
        <v>126</v>
      </c>
      <c r="H109" s="224">
        <v>585</v>
      </c>
      <c r="I109" s="225"/>
      <c r="J109" s="226">
        <f>ROUND(I109*H109,2)</f>
        <v>0</v>
      </c>
      <c r="K109" s="222" t="s">
        <v>127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0.20499999999999999</v>
      </c>
      <c r="T109" s="230">
        <f>S109*H109</f>
        <v>119.925</v>
      </c>
      <c r="AR109" s="23" t="s">
        <v>143</v>
      </c>
      <c r="AT109" s="23" t="s">
        <v>123</v>
      </c>
      <c r="AU109" s="23" t="s">
        <v>79</v>
      </c>
      <c r="AY109" s="23" t="s">
        <v>120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143</v>
      </c>
      <c r="BM109" s="23" t="s">
        <v>221</v>
      </c>
    </row>
    <row r="110" s="11" customFormat="1">
      <c r="B110" s="232"/>
      <c r="C110" s="233"/>
      <c r="D110" s="234" t="s">
        <v>130</v>
      </c>
      <c r="E110" s="235" t="s">
        <v>21</v>
      </c>
      <c r="F110" s="236" t="s">
        <v>222</v>
      </c>
      <c r="G110" s="233"/>
      <c r="H110" s="237">
        <v>564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130</v>
      </c>
      <c r="AU110" s="243" t="s">
        <v>79</v>
      </c>
      <c r="AV110" s="11" t="s">
        <v>79</v>
      </c>
      <c r="AW110" s="11" t="s">
        <v>33</v>
      </c>
      <c r="AX110" s="11" t="s">
        <v>69</v>
      </c>
      <c r="AY110" s="243" t="s">
        <v>120</v>
      </c>
    </row>
    <row r="111" s="11" customFormat="1">
      <c r="B111" s="232"/>
      <c r="C111" s="233"/>
      <c r="D111" s="234" t="s">
        <v>130</v>
      </c>
      <c r="E111" s="235" t="s">
        <v>21</v>
      </c>
      <c r="F111" s="236" t="s">
        <v>223</v>
      </c>
      <c r="G111" s="233"/>
      <c r="H111" s="237">
        <v>21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130</v>
      </c>
      <c r="AU111" s="243" t="s">
        <v>79</v>
      </c>
      <c r="AV111" s="11" t="s">
        <v>79</v>
      </c>
      <c r="AW111" s="11" t="s">
        <v>33</v>
      </c>
      <c r="AX111" s="11" t="s">
        <v>69</v>
      </c>
      <c r="AY111" s="243" t="s">
        <v>120</v>
      </c>
    </row>
    <row r="112" s="12" customFormat="1">
      <c r="B112" s="249"/>
      <c r="C112" s="250"/>
      <c r="D112" s="234" t="s">
        <v>130</v>
      </c>
      <c r="E112" s="251" t="s">
        <v>21</v>
      </c>
      <c r="F112" s="252" t="s">
        <v>195</v>
      </c>
      <c r="G112" s="250"/>
      <c r="H112" s="253">
        <v>585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130</v>
      </c>
      <c r="AU112" s="259" t="s">
        <v>79</v>
      </c>
      <c r="AV112" s="12" t="s">
        <v>143</v>
      </c>
      <c r="AW112" s="12" t="s">
        <v>33</v>
      </c>
      <c r="AX112" s="12" t="s">
        <v>77</v>
      </c>
      <c r="AY112" s="259" t="s">
        <v>120</v>
      </c>
    </row>
    <row r="113" s="1" customFormat="1" ht="25.5" customHeight="1">
      <c r="B113" s="45"/>
      <c r="C113" s="220" t="s">
        <v>174</v>
      </c>
      <c r="D113" s="220" t="s">
        <v>123</v>
      </c>
      <c r="E113" s="221" t="s">
        <v>224</v>
      </c>
      <c r="F113" s="222" t="s">
        <v>225</v>
      </c>
      <c r="G113" s="223" t="s">
        <v>226</v>
      </c>
      <c r="H113" s="224">
        <v>80.521000000000001</v>
      </c>
      <c r="I113" s="225"/>
      <c r="J113" s="226">
        <f>ROUND(I113*H113,2)</f>
        <v>0</v>
      </c>
      <c r="K113" s="222" t="s">
        <v>127</v>
      </c>
      <c r="L113" s="71"/>
      <c r="M113" s="227" t="s">
        <v>21</v>
      </c>
      <c r="N113" s="228" t="s">
        <v>40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143</v>
      </c>
      <c r="AT113" s="23" t="s">
        <v>123</v>
      </c>
      <c r="AU113" s="23" t="s">
        <v>79</v>
      </c>
      <c r="AY113" s="23" t="s">
        <v>120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77</v>
      </c>
      <c r="BK113" s="231">
        <f>ROUND(I113*H113,2)</f>
        <v>0</v>
      </c>
      <c r="BL113" s="23" t="s">
        <v>143</v>
      </c>
      <c r="BM113" s="23" t="s">
        <v>227</v>
      </c>
    </row>
    <row r="114" s="11" customFormat="1">
      <c r="B114" s="232"/>
      <c r="C114" s="233"/>
      <c r="D114" s="234" t="s">
        <v>130</v>
      </c>
      <c r="E114" s="235" t="s">
        <v>21</v>
      </c>
      <c r="F114" s="236" t="s">
        <v>228</v>
      </c>
      <c r="G114" s="233"/>
      <c r="H114" s="237">
        <v>28.091000000000001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130</v>
      </c>
      <c r="AU114" s="243" t="s">
        <v>79</v>
      </c>
      <c r="AV114" s="11" t="s">
        <v>79</v>
      </c>
      <c r="AW114" s="11" t="s">
        <v>33</v>
      </c>
      <c r="AX114" s="11" t="s">
        <v>69</v>
      </c>
      <c r="AY114" s="243" t="s">
        <v>120</v>
      </c>
    </row>
    <row r="115" s="11" customFormat="1">
      <c r="B115" s="232"/>
      <c r="C115" s="233"/>
      <c r="D115" s="234" t="s">
        <v>130</v>
      </c>
      <c r="E115" s="235" t="s">
        <v>21</v>
      </c>
      <c r="F115" s="236" t="s">
        <v>229</v>
      </c>
      <c r="G115" s="233"/>
      <c r="H115" s="237">
        <v>42.002000000000002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130</v>
      </c>
      <c r="AU115" s="243" t="s">
        <v>79</v>
      </c>
      <c r="AV115" s="11" t="s">
        <v>79</v>
      </c>
      <c r="AW115" s="11" t="s">
        <v>33</v>
      </c>
      <c r="AX115" s="11" t="s">
        <v>69</v>
      </c>
      <c r="AY115" s="243" t="s">
        <v>120</v>
      </c>
    </row>
    <row r="116" s="11" customFormat="1">
      <c r="B116" s="232"/>
      <c r="C116" s="233"/>
      <c r="D116" s="234" t="s">
        <v>130</v>
      </c>
      <c r="E116" s="235" t="s">
        <v>21</v>
      </c>
      <c r="F116" s="236" t="s">
        <v>230</v>
      </c>
      <c r="G116" s="233"/>
      <c r="H116" s="237">
        <v>10.428000000000001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130</v>
      </c>
      <c r="AU116" s="243" t="s">
        <v>79</v>
      </c>
      <c r="AV116" s="11" t="s">
        <v>79</v>
      </c>
      <c r="AW116" s="11" t="s">
        <v>33</v>
      </c>
      <c r="AX116" s="11" t="s">
        <v>69</v>
      </c>
      <c r="AY116" s="243" t="s">
        <v>120</v>
      </c>
    </row>
    <row r="117" s="12" customFormat="1">
      <c r="B117" s="249"/>
      <c r="C117" s="250"/>
      <c r="D117" s="234" t="s">
        <v>130</v>
      </c>
      <c r="E117" s="251" t="s">
        <v>21</v>
      </c>
      <c r="F117" s="252" t="s">
        <v>195</v>
      </c>
      <c r="G117" s="250"/>
      <c r="H117" s="253">
        <v>80.521000000000001</v>
      </c>
      <c r="I117" s="254"/>
      <c r="J117" s="250"/>
      <c r="K117" s="250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130</v>
      </c>
      <c r="AU117" s="259" t="s">
        <v>79</v>
      </c>
      <c r="AV117" s="12" t="s">
        <v>143</v>
      </c>
      <c r="AW117" s="12" t="s">
        <v>33</v>
      </c>
      <c r="AX117" s="12" t="s">
        <v>77</v>
      </c>
      <c r="AY117" s="259" t="s">
        <v>120</v>
      </c>
    </row>
    <row r="118" s="1" customFormat="1" ht="38.25" customHeight="1">
      <c r="B118" s="45"/>
      <c r="C118" s="220" t="s">
        <v>231</v>
      </c>
      <c r="D118" s="220" t="s">
        <v>123</v>
      </c>
      <c r="E118" s="221" t="s">
        <v>232</v>
      </c>
      <c r="F118" s="222" t="s">
        <v>233</v>
      </c>
      <c r="G118" s="223" t="s">
        <v>226</v>
      </c>
      <c r="H118" s="224">
        <v>24.155999999999999</v>
      </c>
      <c r="I118" s="225"/>
      <c r="J118" s="226">
        <f>ROUND(I118*H118,2)</f>
        <v>0</v>
      </c>
      <c r="K118" s="222" t="s">
        <v>127</v>
      </c>
      <c r="L118" s="71"/>
      <c r="M118" s="227" t="s">
        <v>21</v>
      </c>
      <c r="N118" s="228" t="s">
        <v>40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143</v>
      </c>
      <c r="AT118" s="23" t="s">
        <v>123</v>
      </c>
      <c r="AU118" s="23" t="s">
        <v>79</v>
      </c>
      <c r="AY118" s="23" t="s">
        <v>120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143</v>
      </c>
      <c r="BM118" s="23" t="s">
        <v>234</v>
      </c>
    </row>
    <row r="119" s="11" customFormat="1">
      <c r="B119" s="232"/>
      <c r="C119" s="233"/>
      <c r="D119" s="234" t="s">
        <v>130</v>
      </c>
      <c r="E119" s="235" t="s">
        <v>21</v>
      </c>
      <c r="F119" s="236" t="s">
        <v>235</v>
      </c>
      <c r="G119" s="233"/>
      <c r="H119" s="237">
        <v>24.155999999999999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130</v>
      </c>
      <c r="AU119" s="243" t="s">
        <v>79</v>
      </c>
      <c r="AV119" s="11" t="s">
        <v>79</v>
      </c>
      <c r="AW119" s="11" t="s">
        <v>33</v>
      </c>
      <c r="AX119" s="11" t="s">
        <v>77</v>
      </c>
      <c r="AY119" s="243" t="s">
        <v>120</v>
      </c>
    </row>
    <row r="120" s="1" customFormat="1" ht="25.5" customHeight="1">
      <c r="B120" s="45"/>
      <c r="C120" s="220" t="s">
        <v>236</v>
      </c>
      <c r="D120" s="220" t="s">
        <v>123</v>
      </c>
      <c r="E120" s="221" t="s">
        <v>237</v>
      </c>
      <c r="F120" s="222" t="s">
        <v>238</v>
      </c>
      <c r="G120" s="223" t="s">
        <v>191</v>
      </c>
      <c r="H120" s="224">
        <v>134.202</v>
      </c>
      <c r="I120" s="225"/>
      <c r="J120" s="226">
        <f>ROUND(I120*H120,2)</f>
        <v>0</v>
      </c>
      <c r="K120" s="222" t="s">
        <v>127</v>
      </c>
      <c r="L120" s="71"/>
      <c r="M120" s="227" t="s">
        <v>21</v>
      </c>
      <c r="N120" s="228" t="s">
        <v>40</v>
      </c>
      <c r="O120" s="46"/>
      <c r="P120" s="229">
        <f>O120*H120</f>
        <v>0</v>
      </c>
      <c r="Q120" s="229">
        <v>0.0011900000000000001</v>
      </c>
      <c r="R120" s="229">
        <f>Q120*H120</f>
        <v>0.15970038</v>
      </c>
      <c r="S120" s="229">
        <v>0</v>
      </c>
      <c r="T120" s="230">
        <f>S120*H120</f>
        <v>0</v>
      </c>
      <c r="AR120" s="23" t="s">
        <v>143</v>
      </c>
      <c r="AT120" s="23" t="s">
        <v>123</v>
      </c>
      <c r="AU120" s="23" t="s">
        <v>79</v>
      </c>
      <c r="AY120" s="23" t="s">
        <v>120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143</v>
      </c>
      <c r="BM120" s="23" t="s">
        <v>239</v>
      </c>
    </row>
    <row r="121" s="11" customFormat="1">
      <c r="B121" s="232"/>
      <c r="C121" s="233"/>
      <c r="D121" s="234" t="s">
        <v>130</v>
      </c>
      <c r="E121" s="235" t="s">
        <v>21</v>
      </c>
      <c r="F121" s="236" t="s">
        <v>240</v>
      </c>
      <c r="G121" s="233"/>
      <c r="H121" s="237">
        <v>46.817999999999998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130</v>
      </c>
      <c r="AU121" s="243" t="s">
        <v>79</v>
      </c>
      <c r="AV121" s="11" t="s">
        <v>79</v>
      </c>
      <c r="AW121" s="11" t="s">
        <v>33</v>
      </c>
      <c r="AX121" s="11" t="s">
        <v>69</v>
      </c>
      <c r="AY121" s="243" t="s">
        <v>120</v>
      </c>
    </row>
    <row r="122" s="11" customFormat="1">
      <c r="B122" s="232"/>
      <c r="C122" s="233"/>
      <c r="D122" s="234" t="s">
        <v>130</v>
      </c>
      <c r="E122" s="235" t="s">
        <v>21</v>
      </c>
      <c r="F122" s="236" t="s">
        <v>241</v>
      </c>
      <c r="G122" s="233"/>
      <c r="H122" s="237">
        <v>70.004000000000005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130</v>
      </c>
      <c r="AU122" s="243" t="s">
        <v>79</v>
      </c>
      <c r="AV122" s="11" t="s">
        <v>79</v>
      </c>
      <c r="AW122" s="11" t="s">
        <v>33</v>
      </c>
      <c r="AX122" s="11" t="s">
        <v>69</v>
      </c>
      <c r="AY122" s="243" t="s">
        <v>120</v>
      </c>
    </row>
    <row r="123" s="11" customFormat="1">
      <c r="B123" s="232"/>
      <c r="C123" s="233"/>
      <c r="D123" s="234" t="s">
        <v>130</v>
      </c>
      <c r="E123" s="235" t="s">
        <v>21</v>
      </c>
      <c r="F123" s="236" t="s">
        <v>242</v>
      </c>
      <c r="G123" s="233"/>
      <c r="H123" s="237">
        <v>17.379999999999999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130</v>
      </c>
      <c r="AU123" s="243" t="s">
        <v>79</v>
      </c>
      <c r="AV123" s="11" t="s">
        <v>79</v>
      </c>
      <c r="AW123" s="11" t="s">
        <v>33</v>
      </c>
      <c r="AX123" s="11" t="s">
        <v>69</v>
      </c>
      <c r="AY123" s="243" t="s">
        <v>120</v>
      </c>
    </row>
    <row r="124" s="12" customFormat="1">
      <c r="B124" s="249"/>
      <c r="C124" s="250"/>
      <c r="D124" s="234" t="s">
        <v>130</v>
      </c>
      <c r="E124" s="251" t="s">
        <v>21</v>
      </c>
      <c r="F124" s="252" t="s">
        <v>195</v>
      </c>
      <c r="G124" s="250"/>
      <c r="H124" s="253">
        <v>134.202</v>
      </c>
      <c r="I124" s="254"/>
      <c r="J124" s="250"/>
      <c r="K124" s="250"/>
      <c r="L124" s="255"/>
      <c r="M124" s="256"/>
      <c r="N124" s="257"/>
      <c r="O124" s="257"/>
      <c r="P124" s="257"/>
      <c r="Q124" s="257"/>
      <c r="R124" s="257"/>
      <c r="S124" s="257"/>
      <c r="T124" s="258"/>
      <c r="AT124" s="259" t="s">
        <v>130</v>
      </c>
      <c r="AU124" s="259" t="s">
        <v>79</v>
      </c>
      <c r="AV124" s="12" t="s">
        <v>143</v>
      </c>
      <c r="AW124" s="12" t="s">
        <v>33</v>
      </c>
      <c r="AX124" s="12" t="s">
        <v>77</v>
      </c>
      <c r="AY124" s="259" t="s">
        <v>120</v>
      </c>
    </row>
    <row r="125" s="1" customFormat="1" ht="38.25" customHeight="1">
      <c r="B125" s="45"/>
      <c r="C125" s="220" t="s">
        <v>243</v>
      </c>
      <c r="D125" s="220" t="s">
        <v>123</v>
      </c>
      <c r="E125" s="221" t="s">
        <v>244</v>
      </c>
      <c r="F125" s="222" t="s">
        <v>245</v>
      </c>
      <c r="G125" s="223" t="s">
        <v>191</v>
      </c>
      <c r="H125" s="224">
        <v>134.202</v>
      </c>
      <c r="I125" s="225"/>
      <c r="J125" s="226">
        <f>ROUND(I125*H125,2)</f>
        <v>0</v>
      </c>
      <c r="K125" s="222" t="s">
        <v>127</v>
      </c>
      <c r="L125" s="71"/>
      <c r="M125" s="227" t="s">
        <v>21</v>
      </c>
      <c r="N125" s="228" t="s">
        <v>40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143</v>
      </c>
      <c r="AT125" s="23" t="s">
        <v>123</v>
      </c>
      <c r="AU125" s="23" t="s">
        <v>79</v>
      </c>
      <c r="AY125" s="23" t="s">
        <v>120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77</v>
      </c>
      <c r="BK125" s="231">
        <f>ROUND(I125*H125,2)</f>
        <v>0</v>
      </c>
      <c r="BL125" s="23" t="s">
        <v>143</v>
      </c>
      <c r="BM125" s="23" t="s">
        <v>246</v>
      </c>
    </row>
    <row r="126" s="11" customFormat="1">
      <c r="B126" s="232"/>
      <c r="C126" s="233"/>
      <c r="D126" s="234" t="s">
        <v>130</v>
      </c>
      <c r="E126" s="235" t="s">
        <v>21</v>
      </c>
      <c r="F126" s="236" t="s">
        <v>240</v>
      </c>
      <c r="G126" s="233"/>
      <c r="H126" s="237">
        <v>46.817999999999998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130</v>
      </c>
      <c r="AU126" s="243" t="s">
        <v>79</v>
      </c>
      <c r="AV126" s="11" t="s">
        <v>79</v>
      </c>
      <c r="AW126" s="11" t="s">
        <v>33</v>
      </c>
      <c r="AX126" s="11" t="s">
        <v>69</v>
      </c>
      <c r="AY126" s="243" t="s">
        <v>120</v>
      </c>
    </row>
    <row r="127" s="11" customFormat="1">
      <c r="B127" s="232"/>
      <c r="C127" s="233"/>
      <c r="D127" s="234" t="s">
        <v>130</v>
      </c>
      <c r="E127" s="235" t="s">
        <v>21</v>
      </c>
      <c r="F127" s="236" t="s">
        <v>241</v>
      </c>
      <c r="G127" s="233"/>
      <c r="H127" s="237">
        <v>70.004000000000005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130</v>
      </c>
      <c r="AU127" s="243" t="s">
        <v>79</v>
      </c>
      <c r="AV127" s="11" t="s">
        <v>79</v>
      </c>
      <c r="AW127" s="11" t="s">
        <v>33</v>
      </c>
      <c r="AX127" s="11" t="s">
        <v>69</v>
      </c>
      <c r="AY127" s="243" t="s">
        <v>120</v>
      </c>
    </row>
    <row r="128" s="11" customFormat="1">
      <c r="B128" s="232"/>
      <c r="C128" s="233"/>
      <c r="D128" s="234" t="s">
        <v>130</v>
      </c>
      <c r="E128" s="235" t="s">
        <v>21</v>
      </c>
      <c r="F128" s="236" t="s">
        <v>242</v>
      </c>
      <c r="G128" s="233"/>
      <c r="H128" s="237">
        <v>17.379999999999999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130</v>
      </c>
      <c r="AU128" s="243" t="s">
        <v>79</v>
      </c>
      <c r="AV128" s="11" t="s">
        <v>79</v>
      </c>
      <c r="AW128" s="11" t="s">
        <v>33</v>
      </c>
      <c r="AX128" s="11" t="s">
        <v>69</v>
      </c>
      <c r="AY128" s="243" t="s">
        <v>120</v>
      </c>
    </row>
    <row r="129" s="12" customFormat="1">
      <c r="B129" s="249"/>
      <c r="C129" s="250"/>
      <c r="D129" s="234" t="s">
        <v>130</v>
      </c>
      <c r="E129" s="251" t="s">
        <v>21</v>
      </c>
      <c r="F129" s="252" t="s">
        <v>195</v>
      </c>
      <c r="G129" s="250"/>
      <c r="H129" s="253">
        <v>134.202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130</v>
      </c>
      <c r="AU129" s="259" t="s">
        <v>79</v>
      </c>
      <c r="AV129" s="12" t="s">
        <v>143</v>
      </c>
      <c r="AW129" s="12" t="s">
        <v>33</v>
      </c>
      <c r="AX129" s="12" t="s">
        <v>77</v>
      </c>
      <c r="AY129" s="259" t="s">
        <v>120</v>
      </c>
    </row>
    <row r="130" s="1" customFormat="1" ht="25.5" customHeight="1">
      <c r="B130" s="45"/>
      <c r="C130" s="220" t="s">
        <v>247</v>
      </c>
      <c r="D130" s="220" t="s">
        <v>123</v>
      </c>
      <c r="E130" s="221" t="s">
        <v>248</v>
      </c>
      <c r="F130" s="222" t="s">
        <v>249</v>
      </c>
      <c r="G130" s="223" t="s">
        <v>226</v>
      </c>
      <c r="H130" s="224">
        <v>80.521000000000001</v>
      </c>
      <c r="I130" s="225"/>
      <c r="J130" s="226">
        <f>ROUND(I130*H130,2)</f>
        <v>0</v>
      </c>
      <c r="K130" s="222" t="s">
        <v>127</v>
      </c>
      <c r="L130" s="71"/>
      <c r="M130" s="227" t="s">
        <v>21</v>
      </c>
      <c r="N130" s="228" t="s">
        <v>40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143</v>
      </c>
      <c r="AT130" s="23" t="s">
        <v>123</v>
      </c>
      <c r="AU130" s="23" t="s">
        <v>79</v>
      </c>
      <c r="AY130" s="23" t="s">
        <v>120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77</v>
      </c>
      <c r="BK130" s="231">
        <f>ROUND(I130*H130,2)</f>
        <v>0</v>
      </c>
      <c r="BL130" s="23" t="s">
        <v>143</v>
      </c>
      <c r="BM130" s="23" t="s">
        <v>250</v>
      </c>
    </row>
    <row r="131" s="11" customFormat="1">
      <c r="B131" s="232"/>
      <c r="C131" s="233"/>
      <c r="D131" s="234" t="s">
        <v>130</v>
      </c>
      <c r="E131" s="235" t="s">
        <v>21</v>
      </c>
      <c r="F131" s="236" t="s">
        <v>228</v>
      </c>
      <c r="G131" s="233"/>
      <c r="H131" s="237">
        <v>28.091000000000001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130</v>
      </c>
      <c r="AU131" s="243" t="s">
        <v>79</v>
      </c>
      <c r="AV131" s="11" t="s">
        <v>79</v>
      </c>
      <c r="AW131" s="11" t="s">
        <v>33</v>
      </c>
      <c r="AX131" s="11" t="s">
        <v>69</v>
      </c>
      <c r="AY131" s="243" t="s">
        <v>120</v>
      </c>
    </row>
    <row r="132" s="11" customFormat="1">
      <c r="B132" s="232"/>
      <c r="C132" s="233"/>
      <c r="D132" s="234" t="s">
        <v>130</v>
      </c>
      <c r="E132" s="235" t="s">
        <v>21</v>
      </c>
      <c r="F132" s="236" t="s">
        <v>229</v>
      </c>
      <c r="G132" s="233"/>
      <c r="H132" s="237">
        <v>42.002000000000002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130</v>
      </c>
      <c r="AU132" s="243" t="s">
        <v>79</v>
      </c>
      <c r="AV132" s="11" t="s">
        <v>79</v>
      </c>
      <c r="AW132" s="11" t="s">
        <v>33</v>
      </c>
      <c r="AX132" s="11" t="s">
        <v>69</v>
      </c>
      <c r="AY132" s="243" t="s">
        <v>120</v>
      </c>
    </row>
    <row r="133" s="11" customFormat="1">
      <c r="B133" s="232"/>
      <c r="C133" s="233"/>
      <c r="D133" s="234" t="s">
        <v>130</v>
      </c>
      <c r="E133" s="235" t="s">
        <v>21</v>
      </c>
      <c r="F133" s="236" t="s">
        <v>230</v>
      </c>
      <c r="G133" s="233"/>
      <c r="H133" s="237">
        <v>10.428000000000001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130</v>
      </c>
      <c r="AU133" s="243" t="s">
        <v>79</v>
      </c>
      <c r="AV133" s="11" t="s">
        <v>79</v>
      </c>
      <c r="AW133" s="11" t="s">
        <v>33</v>
      </c>
      <c r="AX133" s="11" t="s">
        <v>69</v>
      </c>
      <c r="AY133" s="243" t="s">
        <v>120</v>
      </c>
    </row>
    <row r="134" s="12" customFormat="1">
      <c r="B134" s="249"/>
      <c r="C134" s="250"/>
      <c r="D134" s="234" t="s">
        <v>130</v>
      </c>
      <c r="E134" s="251" t="s">
        <v>21</v>
      </c>
      <c r="F134" s="252" t="s">
        <v>195</v>
      </c>
      <c r="G134" s="250"/>
      <c r="H134" s="253">
        <v>80.521000000000001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130</v>
      </c>
      <c r="AU134" s="259" t="s">
        <v>79</v>
      </c>
      <c r="AV134" s="12" t="s">
        <v>143</v>
      </c>
      <c r="AW134" s="12" t="s">
        <v>33</v>
      </c>
      <c r="AX134" s="12" t="s">
        <v>77</v>
      </c>
      <c r="AY134" s="259" t="s">
        <v>120</v>
      </c>
    </row>
    <row r="135" s="1" customFormat="1" ht="38.25" customHeight="1">
      <c r="B135" s="45"/>
      <c r="C135" s="220" t="s">
        <v>10</v>
      </c>
      <c r="D135" s="220" t="s">
        <v>123</v>
      </c>
      <c r="E135" s="221" t="s">
        <v>251</v>
      </c>
      <c r="F135" s="222" t="s">
        <v>252</v>
      </c>
      <c r="G135" s="223" t="s">
        <v>226</v>
      </c>
      <c r="H135" s="224">
        <v>80.521000000000001</v>
      </c>
      <c r="I135" s="225"/>
      <c r="J135" s="226">
        <f>ROUND(I135*H135,2)</f>
        <v>0</v>
      </c>
      <c r="K135" s="222" t="s">
        <v>127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143</v>
      </c>
      <c r="AT135" s="23" t="s">
        <v>123</v>
      </c>
      <c r="AU135" s="23" t="s">
        <v>79</v>
      </c>
      <c r="AY135" s="23" t="s">
        <v>120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143</v>
      </c>
      <c r="BM135" s="23" t="s">
        <v>253</v>
      </c>
    </row>
    <row r="136" s="11" customFormat="1">
      <c r="B136" s="232"/>
      <c r="C136" s="233"/>
      <c r="D136" s="234" t="s">
        <v>130</v>
      </c>
      <c r="E136" s="235" t="s">
        <v>21</v>
      </c>
      <c r="F136" s="236" t="s">
        <v>228</v>
      </c>
      <c r="G136" s="233"/>
      <c r="H136" s="237">
        <v>28.091000000000001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130</v>
      </c>
      <c r="AU136" s="243" t="s">
        <v>79</v>
      </c>
      <c r="AV136" s="11" t="s">
        <v>79</v>
      </c>
      <c r="AW136" s="11" t="s">
        <v>33</v>
      </c>
      <c r="AX136" s="11" t="s">
        <v>69</v>
      </c>
      <c r="AY136" s="243" t="s">
        <v>120</v>
      </c>
    </row>
    <row r="137" s="11" customFormat="1">
      <c r="B137" s="232"/>
      <c r="C137" s="233"/>
      <c r="D137" s="234" t="s">
        <v>130</v>
      </c>
      <c r="E137" s="235" t="s">
        <v>21</v>
      </c>
      <c r="F137" s="236" t="s">
        <v>229</v>
      </c>
      <c r="G137" s="233"/>
      <c r="H137" s="237">
        <v>42.002000000000002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130</v>
      </c>
      <c r="AU137" s="243" t="s">
        <v>79</v>
      </c>
      <c r="AV137" s="11" t="s">
        <v>79</v>
      </c>
      <c r="AW137" s="11" t="s">
        <v>33</v>
      </c>
      <c r="AX137" s="11" t="s">
        <v>69</v>
      </c>
      <c r="AY137" s="243" t="s">
        <v>120</v>
      </c>
    </row>
    <row r="138" s="11" customFormat="1">
      <c r="B138" s="232"/>
      <c r="C138" s="233"/>
      <c r="D138" s="234" t="s">
        <v>130</v>
      </c>
      <c r="E138" s="235" t="s">
        <v>21</v>
      </c>
      <c r="F138" s="236" t="s">
        <v>230</v>
      </c>
      <c r="G138" s="233"/>
      <c r="H138" s="237">
        <v>10.428000000000001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130</v>
      </c>
      <c r="AU138" s="243" t="s">
        <v>79</v>
      </c>
      <c r="AV138" s="11" t="s">
        <v>79</v>
      </c>
      <c r="AW138" s="11" t="s">
        <v>33</v>
      </c>
      <c r="AX138" s="11" t="s">
        <v>69</v>
      </c>
      <c r="AY138" s="243" t="s">
        <v>120</v>
      </c>
    </row>
    <row r="139" s="12" customFormat="1">
      <c r="B139" s="249"/>
      <c r="C139" s="250"/>
      <c r="D139" s="234" t="s">
        <v>130</v>
      </c>
      <c r="E139" s="251" t="s">
        <v>21</v>
      </c>
      <c r="F139" s="252" t="s">
        <v>195</v>
      </c>
      <c r="G139" s="250"/>
      <c r="H139" s="253">
        <v>80.521000000000001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130</v>
      </c>
      <c r="AU139" s="259" t="s">
        <v>79</v>
      </c>
      <c r="AV139" s="12" t="s">
        <v>143</v>
      </c>
      <c r="AW139" s="12" t="s">
        <v>33</v>
      </c>
      <c r="AX139" s="12" t="s">
        <v>77</v>
      </c>
      <c r="AY139" s="259" t="s">
        <v>120</v>
      </c>
    </row>
    <row r="140" s="1" customFormat="1" ht="16.5" customHeight="1">
      <c r="B140" s="45"/>
      <c r="C140" s="260" t="s">
        <v>254</v>
      </c>
      <c r="D140" s="260" t="s">
        <v>255</v>
      </c>
      <c r="E140" s="261" t="s">
        <v>256</v>
      </c>
      <c r="F140" s="262" t="s">
        <v>257</v>
      </c>
      <c r="G140" s="263" t="s">
        <v>258</v>
      </c>
      <c r="H140" s="264">
        <v>161.04300000000001</v>
      </c>
      <c r="I140" s="265"/>
      <c r="J140" s="266">
        <f>ROUND(I140*H140,2)</f>
        <v>0</v>
      </c>
      <c r="K140" s="262" t="s">
        <v>127</v>
      </c>
      <c r="L140" s="267"/>
      <c r="M140" s="268" t="s">
        <v>21</v>
      </c>
      <c r="N140" s="269" t="s">
        <v>40</v>
      </c>
      <c r="O140" s="46"/>
      <c r="P140" s="229">
        <f>O140*H140</f>
        <v>0</v>
      </c>
      <c r="Q140" s="229">
        <v>1</v>
      </c>
      <c r="R140" s="229">
        <f>Q140*H140</f>
        <v>161.04300000000001</v>
      </c>
      <c r="S140" s="229">
        <v>0</v>
      </c>
      <c r="T140" s="230">
        <f>S140*H140</f>
        <v>0</v>
      </c>
      <c r="AR140" s="23" t="s">
        <v>164</v>
      </c>
      <c r="AT140" s="23" t="s">
        <v>255</v>
      </c>
      <c r="AU140" s="23" t="s">
        <v>79</v>
      </c>
      <c r="AY140" s="23" t="s">
        <v>120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77</v>
      </c>
      <c r="BK140" s="231">
        <f>ROUND(I140*H140,2)</f>
        <v>0</v>
      </c>
      <c r="BL140" s="23" t="s">
        <v>143</v>
      </c>
      <c r="BM140" s="23" t="s">
        <v>259</v>
      </c>
    </row>
    <row r="141" s="11" customFormat="1">
      <c r="B141" s="232"/>
      <c r="C141" s="233"/>
      <c r="D141" s="234" t="s">
        <v>130</v>
      </c>
      <c r="E141" s="235" t="s">
        <v>21</v>
      </c>
      <c r="F141" s="236" t="s">
        <v>260</v>
      </c>
      <c r="G141" s="233"/>
      <c r="H141" s="237">
        <v>56.182000000000002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130</v>
      </c>
      <c r="AU141" s="243" t="s">
        <v>79</v>
      </c>
      <c r="AV141" s="11" t="s">
        <v>79</v>
      </c>
      <c r="AW141" s="11" t="s">
        <v>33</v>
      </c>
      <c r="AX141" s="11" t="s">
        <v>69</v>
      </c>
      <c r="AY141" s="243" t="s">
        <v>120</v>
      </c>
    </row>
    <row r="142" s="11" customFormat="1">
      <c r="B142" s="232"/>
      <c r="C142" s="233"/>
      <c r="D142" s="234" t="s">
        <v>130</v>
      </c>
      <c r="E142" s="235" t="s">
        <v>21</v>
      </c>
      <c r="F142" s="236" t="s">
        <v>261</v>
      </c>
      <c r="G142" s="233"/>
      <c r="H142" s="237">
        <v>84.004999999999995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130</v>
      </c>
      <c r="AU142" s="243" t="s">
        <v>79</v>
      </c>
      <c r="AV142" s="11" t="s">
        <v>79</v>
      </c>
      <c r="AW142" s="11" t="s">
        <v>33</v>
      </c>
      <c r="AX142" s="11" t="s">
        <v>69</v>
      </c>
      <c r="AY142" s="243" t="s">
        <v>120</v>
      </c>
    </row>
    <row r="143" s="11" customFormat="1">
      <c r="B143" s="232"/>
      <c r="C143" s="233"/>
      <c r="D143" s="234" t="s">
        <v>130</v>
      </c>
      <c r="E143" s="235" t="s">
        <v>21</v>
      </c>
      <c r="F143" s="236" t="s">
        <v>262</v>
      </c>
      <c r="G143" s="233"/>
      <c r="H143" s="237">
        <v>20.856000000000002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130</v>
      </c>
      <c r="AU143" s="243" t="s">
        <v>79</v>
      </c>
      <c r="AV143" s="11" t="s">
        <v>79</v>
      </c>
      <c r="AW143" s="11" t="s">
        <v>33</v>
      </c>
      <c r="AX143" s="11" t="s">
        <v>69</v>
      </c>
      <c r="AY143" s="243" t="s">
        <v>120</v>
      </c>
    </row>
    <row r="144" s="12" customFormat="1">
      <c r="B144" s="249"/>
      <c r="C144" s="250"/>
      <c r="D144" s="234" t="s">
        <v>130</v>
      </c>
      <c r="E144" s="251" t="s">
        <v>21</v>
      </c>
      <c r="F144" s="252" t="s">
        <v>195</v>
      </c>
      <c r="G144" s="250"/>
      <c r="H144" s="253">
        <v>161.04300000000001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130</v>
      </c>
      <c r="AU144" s="259" t="s">
        <v>79</v>
      </c>
      <c r="AV144" s="12" t="s">
        <v>143</v>
      </c>
      <c r="AW144" s="12" t="s">
        <v>33</v>
      </c>
      <c r="AX144" s="12" t="s">
        <v>77</v>
      </c>
      <c r="AY144" s="259" t="s">
        <v>120</v>
      </c>
    </row>
    <row r="145" s="1" customFormat="1" ht="25.5" customHeight="1">
      <c r="B145" s="45"/>
      <c r="C145" s="220" t="s">
        <v>131</v>
      </c>
      <c r="D145" s="220" t="s">
        <v>123</v>
      </c>
      <c r="E145" s="221" t="s">
        <v>263</v>
      </c>
      <c r="F145" s="222" t="s">
        <v>264</v>
      </c>
      <c r="G145" s="223" t="s">
        <v>191</v>
      </c>
      <c r="H145" s="224">
        <v>17</v>
      </c>
      <c r="I145" s="225"/>
      <c r="J145" s="226">
        <f>ROUND(I145*H145,2)</f>
        <v>0</v>
      </c>
      <c r="K145" s="222" t="s">
        <v>127</v>
      </c>
      <c r="L145" s="71"/>
      <c r="M145" s="227" t="s">
        <v>21</v>
      </c>
      <c r="N145" s="228" t="s">
        <v>40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143</v>
      </c>
      <c r="AT145" s="23" t="s">
        <v>123</v>
      </c>
      <c r="AU145" s="23" t="s">
        <v>79</v>
      </c>
      <c r="AY145" s="23" t="s">
        <v>120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77</v>
      </c>
      <c r="BK145" s="231">
        <f>ROUND(I145*H145,2)</f>
        <v>0</v>
      </c>
      <c r="BL145" s="23" t="s">
        <v>143</v>
      </c>
      <c r="BM145" s="23" t="s">
        <v>265</v>
      </c>
    </row>
    <row r="146" s="11" customFormat="1">
      <c r="B146" s="232"/>
      <c r="C146" s="233"/>
      <c r="D146" s="234" t="s">
        <v>130</v>
      </c>
      <c r="E146" s="235" t="s">
        <v>21</v>
      </c>
      <c r="F146" s="236" t="s">
        <v>131</v>
      </c>
      <c r="G146" s="233"/>
      <c r="H146" s="237">
        <v>17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130</v>
      </c>
      <c r="AU146" s="243" t="s">
        <v>79</v>
      </c>
      <c r="AV146" s="11" t="s">
        <v>79</v>
      </c>
      <c r="AW146" s="11" t="s">
        <v>33</v>
      </c>
      <c r="AX146" s="11" t="s">
        <v>77</v>
      </c>
      <c r="AY146" s="243" t="s">
        <v>120</v>
      </c>
    </row>
    <row r="147" s="1" customFormat="1" ht="16.5" customHeight="1">
      <c r="B147" s="45"/>
      <c r="C147" s="260" t="s">
        <v>266</v>
      </c>
      <c r="D147" s="260" t="s">
        <v>255</v>
      </c>
      <c r="E147" s="261" t="s">
        <v>267</v>
      </c>
      <c r="F147" s="262" t="s">
        <v>268</v>
      </c>
      <c r="G147" s="263" t="s">
        <v>258</v>
      </c>
      <c r="H147" s="264">
        <v>5.0999999999999996</v>
      </c>
      <c r="I147" s="265"/>
      <c r="J147" s="266">
        <f>ROUND(I147*H147,2)</f>
        <v>0</v>
      </c>
      <c r="K147" s="262" t="s">
        <v>269</v>
      </c>
      <c r="L147" s="267"/>
      <c r="M147" s="268" t="s">
        <v>21</v>
      </c>
      <c r="N147" s="269" t="s">
        <v>40</v>
      </c>
      <c r="O147" s="46"/>
      <c r="P147" s="229">
        <f>O147*H147</f>
        <v>0</v>
      </c>
      <c r="Q147" s="229">
        <v>1</v>
      </c>
      <c r="R147" s="229">
        <f>Q147*H147</f>
        <v>5.0999999999999996</v>
      </c>
      <c r="S147" s="229">
        <v>0</v>
      </c>
      <c r="T147" s="230">
        <f>S147*H147</f>
        <v>0</v>
      </c>
      <c r="AR147" s="23" t="s">
        <v>164</v>
      </c>
      <c r="AT147" s="23" t="s">
        <v>255</v>
      </c>
      <c r="AU147" s="23" t="s">
        <v>79</v>
      </c>
      <c r="AY147" s="23" t="s">
        <v>120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143</v>
      </c>
      <c r="BM147" s="23" t="s">
        <v>270</v>
      </c>
    </row>
    <row r="148" s="11" customFormat="1">
      <c r="B148" s="232"/>
      <c r="C148" s="233"/>
      <c r="D148" s="234" t="s">
        <v>130</v>
      </c>
      <c r="E148" s="235" t="s">
        <v>21</v>
      </c>
      <c r="F148" s="236" t="s">
        <v>271</v>
      </c>
      <c r="G148" s="233"/>
      <c r="H148" s="237">
        <v>5.0999999999999996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130</v>
      </c>
      <c r="AU148" s="243" t="s">
        <v>79</v>
      </c>
      <c r="AV148" s="11" t="s">
        <v>79</v>
      </c>
      <c r="AW148" s="11" t="s">
        <v>33</v>
      </c>
      <c r="AX148" s="11" t="s">
        <v>77</v>
      </c>
      <c r="AY148" s="243" t="s">
        <v>120</v>
      </c>
    </row>
    <row r="149" s="1" customFormat="1" ht="16.5" customHeight="1">
      <c r="B149" s="45"/>
      <c r="C149" s="260" t="s">
        <v>272</v>
      </c>
      <c r="D149" s="260" t="s">
        <v>255</v>
      </c>
      <c r="E149" s="261" t="s">
        <v>273</v>
      </c>
      <c r="F149" s="262" t="s">
        <v>274</v>
      </c>
      <c r="G149" s="263" t="s">
        <v>275</v>
      </c>
      <c r="H149" s="264">
        <v>0.42499999999999999</v>
      </c>
      <c r="I149" s="265"/>
      <c r="J149" s="266">
        <f>ROUND(I149*H149,2)</f>
        <v>0</v>
      </c>
      <c r="K149" s="262" t="s">
        <v>127</v>
      </c>
      <c r="L149" s="267"/>
      <c r="M149" s="268" t="s">
        <v>21</v>
      </c>
      <c r="N149" s="269" t="s">
        <v>40</v>
      </c>
      <c r="O149" s="46"/>
      <c r="P149" s="229">
        <f>O149*H149</f>
        <v>0</v>
      </c>
      <c r="Q149" s="229">
        <v>0.001</v>
      </c>
      <c r="R149" s="229">
        <f>Q149*H149</f>
        <v>0.00042499999999999998</v>
      </c>
      <c r="S149" s="229">
        <v>0</v>
      </c>
      <c r="T149" s="230">
        <f>S149*H149</f>
        <v>0</v>
      </c>
      <c r="AR149" s="23" t="s">
        <v>164</v>
      </c>
      <c r="AT149" s="23" t="s">
        <v>255</v>
      </c>
      <c r="AU149" s="23" t="s">
        <v>79</v>
      </c>
      <c r="AY149" s="23" t="s">
        <v>120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77</v>
      </c>
      <c r="BK149" s="231">
        <f>ROUND(I149*H149,2)</f>
        <v>0</v>
      </c>
      <c r="BL149" s="23" t="s">
        <v>143</v>
      </c>
      <c r="BM149" s="23" t="s">
        <v>276</v>
      </c>
    </row>
    <row r="150" s="1" customFormat="1">
      <c r="B150" s="45"/>
      <c r="C150" s="73"/>
      <c r="D150" s="234" t="s">
        <v>136</v>
      </c>
      <c r="E150" s="73"/>
      <c r="F150" s="244" t="s">
        <v>277</v>
      </c>
      <c r="G150" s="73"/>
      <c r="H150" s="73"/>
      <c r="I150" s="190"/>
      <c r="J150" s="73"/>
      <c r="K150" s="73"/>
      <c r="L150" s="71"/>
      <c r="M150" s="245"/>
      <c r="N150" s="46"/>
      <c r="O150" s="46"/>
      <c r="P150" s="46"/>
      <c r="Q150" s="46"/>
      <c r="R150" s="46"/>
      <c r="S150" s="46"/>
      <c r="T150" s="94"/>
      <c r="AT150" s="23" t="s">
        <v>136</v>
      </c>
      <c r="AU150" s="23" t="s">
        <v>79</v>
      </c>
    </row>
    <row r="151" s="11" customFormat="1">
      <c r="B151" s="232"/>
      <c r="C151" s="233"/>
      <c r="D151" s="234" t="s">
        <v>130</v>
      </c>
      <c r="E151" s="235" t="s">
        <v>21</v>
      </c>
      <c r="F151" s="236" t="s">
        <v>278</v>
      </c>
      <c r="G151" s="233"/>
      <c r="H151" s="237">
        <v>0.42499999999999999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130</v>
      </c>
      <c r="AU151" s="243" t="s">
        <v>79</v>
      </c>
      <c r="AV151" s="11" t="s">
        <v>79</v>
      </c>
      <c r="AW151" s="11" t="s">
        <v>33</v>
      </c>
      <c r="AX151" s="11" t="s">
        <v>77</v>
      </c>
      <c r="AY151" s="243" t="s">
        <v>120</v>
      </c>
    </row>
    <row r="152" s="1" customFormat="1" ht="25.5" customHeight="1">
      <c r="B152" s="45"/>
      <c r="C152" s="220" t="s">
        <v>279</v>
      </c>
      <c r="D152" s="220" t="s">
        <v>123</v>
      </c>
      <c r="E152" s="221" t="s">
        <v>280</v>
      </c>
      <c r="F152" s="222" t="s">
        <v>281</v>
      </c>
      <c r="G152" s="223" t="s">
        <v>191</v>
      </c>
      <c r="H152" s="224">
        <v>2422</v>
      </c>
      <c r="I152" s="225"/>
      <c r="J152" s="226">
        <f>ROUND(I152*H152,2)</f>
        <v>0</v>
      </c>
      <c r="K152" s="222" t="s">
        <v>127</v>
      </c>
      <c r="L152" s="71"/>
      <c r="M152" s="227" t="s">
        <v>21</v>
      </c>
      <c r="N152" s="228" t="s">
        <v>40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143</v>
      </c>
      <c r="AT152" s="23" t="s">
        <v>123</v>
      </c>
      <c r="AU152" s="23" t="s">
        <v>79</v>
      </c>
      <c r="AY152" s="23" t="s">
        <v>120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77</v>
      </c>
      <c r="BK152" s="231">
        <f>ROUND(I152*H152,2)</f>
        <v>0</v>
      </c>
      <c r="BL152" s="23" t="s">
        <v>143</v>
      </c>
      <c r="BM152" s="23" t="s">
        <v>282</v>
      </c>
    </row>
    <row r="153" s="11" customFormat="1">
      <c r="B153" s="232"/>
      <c r="C153" s="233"/>
      <c r="D153" s="234" t="s">
        <v>130</v>
      </c>
      <c r="E153" s="235" t="s">
        <v>21</v>
      </c>
      <c r="F153" s="236" t="s">
        <v>283</v>
      </c>
      <c r="G153" s="233"/>
      <c r="H153" s="237">
        <v>563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130</v>
      </c>
      <c r="AU153" s="243" t="s">
        <v>79</v>
      </c>
      <c r="AV153" s="11" t="s">
        <v>79</v>
      </c>
      <c r="AW153" s="11" t="s">
        <v>33</v>
      </c>
      <c r="AX153" s="11" t="s">
        <v>69</v>
      </c>
      <c r="AY153" s="243" t="s">
        <v>120</v>
      </c>
    </row>
    <row r="154" s="11" customFormat="1">
      <c r="B154" s="232"/>
      <c r="C154" s="233"/>
      <c r="D154" s="234" t="s">
        <v>130</v>
      </c>
      <c r="E154" s="235" t="s">
        <v>21</v>
      </c>
      <c r="F154" s="236" t="s">
        <v>284</v>
      </c>
      <c r="G154" s="233"/>
      <c r="H154" s="237">
        <v>180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130</v>
      </c>
      <c r="AU154" s="243" t="s">
        <v>79</v>
      </c>
      <c r="AV154" s="11" t="s">
        <v>79</v>
      </c>
      <c r="AW154" s="11" t="s">
        <v>33</v>
      </c>
      <c r="AX154" s="11" t="s">
        <v>69</v>
      </c>
      <c r="AY154" s="243" t="s">
        <v>120</v>
      </c>
    </row>
    <row r="155" s="11" customFormat="1">
      <c r="B155" s="232"/>
      <c r="C155" s="233"/>
      <c r="D155" s="234" t="s">
        <v>130</v>
      </c>
      <c r="E155" s="235" t="s">
        <v>21</v>
      </c>
      <c r="F155" s="236" t="s">
        <v>285</v>
      </c>
      <c r="G155" s="233"/>
      <c r="H155" s="237">
        <v>49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130</v>
      </c>
      <c r="AU155" s="243" t="s">
        <v>79</v>
      </c>
      <c r="AV155" s="11" t="s">
        <v>79</v>
      </c>
      <c r="AW155" s="11" t="s">
        <v>33</v>
      </c>
      <c r="AX155" s="11" t="s">
        <v>69</v>
      </c>
      <c r="AY155" s="243" t="s">
        <v>120</v>
      </c>
    </row>
    <row r="156" s="11" customFormat="1">
      <c r="B156" s="232"/>
      <c r="C156" s="233"/>
      <c r="D156" s="234" t="s">
        <v>130</v>
      </c>
      <c r="E156" s="235" t="s">
        <v>21</v>
      </c>
      <c r="F156" s="236" t="s">
        <v>286</v>
      </c>
      <c r="G156" s="233"/>
      <c r="H156" s="237">
        <v>1212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130</v>
      </c>
      <c r="AU156" s="243" t="s">
        <v>79</v>
      </c>
      <c r="AV156" s="11" t="s">
        <v>79</v>
      </c>
      <c r="AW156" s="11" t="s">
        <v>33</v>
      </c>
      <c r="AX156" s="11" t="s">
        <v>69</v>
      </c>
      <c r="AY156" s="243" t="s">
        <v>120</v>
      </c>
    </row>
    <row r="157" s="11" customFormat="1">
      <c r="B157" s="232"/>
      <c r="C157" s="233"/>
      <c r="D157" s="234" t="s">
        <v>130</v>
      </c>
      <c r="E157" s="235" t="s">
        <v>21</v>
      </c>
      <c r="F157" s="236" t="s">
        <v>287</v>
      </c>
      <c r="G157" s="233"/>
      <c r="H157" s="237">
        <v>418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130</v>
      </c>
      <c r="AU157" s="243" t="s">
        <v>79</v>
      </c>
      <c r="AV157" s="11" t="s">
        <v>79</v>
      </c>
      <c r="AW157" s="11" t="s">
        <v>33</v>
      </c>
      <c r="AX157" s="11" t="s">
        <v>69</v>
      </c>
      <c r="AY157" s="243" t="s">
        <v>120</v>
      </c>
    </row>
    <row r="158" s="12" customFormat="1">
      <c r="B158" s="249"/>
      <c r="C158" s="250"/>
      <c r="D158" s="234" t="s">
        <v>130</v>
      </c>
      <c r="E158" s="251" t="s">
        <v>21</v>
      </c>
      <c r="F158" s="252" t="s">
        <v>195</v>
      </c>
      <c r="G158" s="250"/>
      <c r="H158" s="253">
        <v>2422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130</v>
      </c>
      <c r="AU158" s="259" t="s">
        <v>79</v>
      </c>
      <c r="AV158" s="12" t="s">
        <v>143</v>
      </c>
      <c r="AW158" s="12" t="s">
        <v>33</v>
      </c>
      <c r="AX158" s="12" t="s">
        <v>77</v>
      </c>
      <c r="AY158" s="259" t="s">
        <v>120</v>
      </c>
    </row>
    <row r="159" s="10" customFormat="1" ht="29.88" customHeight="1">
      <c r="B159" s="204"/>
      <c r="C159" s="205"/>
      <c r="D159" s="206" t="s">
        <v>68</v>
      </c>
      <c r="E159" s="218" t="s">
        <v>119</v>
      </c>
      <c r="F159" s="218" t="s">
        <v>288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SUM(P160:P205)</f>
        <v>0</v>
      </c>
      <c r="Q159" s="212"/>
      <c r="R159" s="213">
        <f>SUM(R160:R205)</f>
        <v>83.619730000000004</v>
      </c>
      <c r="S159" s="212"/>
      <c r="T159" s="214">
        <f>SUM(T160:T205)</f>
        <v>0</v>
      </c>
      <c r="AR159" s="215" t="s">
        <v>77</v>
      </c>
      <c r="AT159" s="216" t="s">
        <v>68</v>
      </c>
      <c r="AU159" s="216" t="s">
        <v>77</v>
      </c>
      <c r="AY159" s="215" t="s">
        <v>120</v>
      </c>
      <c r="BK159" s="217">
        <f>SUM(BK160:BK205)</f>
        <v>0</v>
      </c>
    </row>
    <row r="160" s="1" customFormat="1" ht="25.5" customHeight="1">
      <c r="B160" s="45"/>
      <c r="C160" s="220" t="s">
        <v>9</v>
      </c>
      <c r="D160" s="220" t="s">
        <v>123</v>
      </c>
      <c r="E160" s="221" t="s">
        <v>289</v>
      </c>
      <c r="F160" s="222" t="s">
        <v>290</v>
      </c>
      <c r="G160" s="223" t="s">
        <v>191</v>
      </c>
      <c r="H160" s="224">
        <v>563</v>
      </c>
      <c r="I160" s="225"/>
      <c r="J160" s="226">
        <f>ROUND(I160*H160,2)</f>
        <v>0</v>
      </c>
      <c r="K160" s="222" t="s">
        <v>127</v>
      </c>
      <c r="L160" s="71"/>
      <c r="M160" s="227" t="s">
        <v>21</v>
      </c>
      <c r="N160" s="228" t="s">
        <v>40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143</v>
      </c>
      <c r="AT160" s="23" t="s">
        <v>123</v>
      </c>
      <c r="AU160" s="23" t="s">
        <v>79</v>
      </c>
      <c r="AY160" s="23" t="s">
        <v>120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77</v>
      </c>
      <c r="BK160" s="231">
        <f>ROUND(I160*H160,2)</f>
        <v>0</v>
      </c>
      <c r="BL160" s="23" t="s">
        <v>143</v>
      </c>
      <c r="BM160" s="23" t="s">
        <v>291</v>
      </c>
    </row>
    <row r="161" s="11" customFormat="1">
      <c r="B161" s="232"/>
      <c r="C161" s="233"/>
      <c r="D161" s="234" t="s">
        <v>130</v>
      </c>
      <c r="E161" s="235" t="s">
        <v>21</v>
      </c>
      <c r="F161" s="236" t="s">
        <v>283</v>
      </c>
      <c r="G161" s="233"/>
      <c r="H161" s="237">
        <v>563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130</v>
      </c>
      <c r="AU161" s="243" t="s">
        <v>79</v>
      </c>
      <c r="AV161" s="11" t="s">
        <v>79</v>
      </c>
      <c r="AW161" s="11" t="s">
        <v>33</v>
      </c>
      <c r="AX161" s="11" t="s">
        <v>77</v>
      </c>
      <c r="AY161" s="243" t="s">
        <v>120</v>
      </c>
    </row>
    <row r="162" s="1" customFormat="1" ht="38.25" customHeight="1">
      <c r="B162" s="45"/>
      <c r="C162" s="220" t="s">
        <v>292</v>
      </c>
      <c r="D162" s="220" t="s">
        <v>123</v>
      </c>
      <c r="E162" s="221" t="s">
        <v>293</v>
      </c>
      <c r="F162" s="222" t="s">
        <v>294</v>
      </c>
      <c r="G162" s="223" t="s">
        <v>191</v>
      </c>
      <c r="H162" s="224">
        <v>563</v>
      </c>
      <c r="I162" s="225"/>
      <c r="J162" s="226">
        <f>ROUND(I162*H162,2)</f>
        <v>0</v>
      </c>
      <c r="K162" s="222" t="s">
        <v>127</v>
      </c>
      <c r="L162" s="71"/>
      <c r="M162" s="227" t="s">
        <v>21</v>
      </c>
      <c r="N162" s="228" t="s">
        <v>40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143</v>
      </c>
      <c r="AT162" s="23" t="s">
        <v>123</v>
      </c>
      <c r="AU162" s="23" t="s">
        <v>79</v>
      </c>
      <c r="AY162" s="23" t="s">
        <v>120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77</v>
      </c>
      <c r="BK162" s="231">
        <f>ROUND(I162*H162,2)</f>
        <v>0</v>
      </c>
      <c r="BL162" s="23" t="s">
        <v>143</v>
      </c>
      <c r="BM162" s="23" t="s">
        <v>295</v>
      </c>
    </row>
    <row r="163" s="11" customFormat="1">
      <c r="B163" s="232"/>
      <c r="C163" s="233"/>
      <c r="D163" s="234" t="s">
        <v>130</v>
      </c>
      <c r="E163" s="235" t="s">
        <v>21</v>
      </c>
      <c r="F163" s="236" t="s">
        <v>283</v>
      </c>
      <c r="G163" s="233"/>
      <c r="H163" s="237">
        <v>563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130</v>
      </c>
      <c r="AU163" s="243" t="s">
        <v>79</v>
      </c>
      <c r="AV163" s="11" t="s">
        <v>79</v>
      </c>
      <c r="AW163" s="11" t="s">
        <v>33</v>
      </c>
      <c r="AX163" s="11" t="s">
        <v>77</v>
      </c>
      <c r="AY163" s="243" t="s">
        <v>120</v>
      </c>
    </row>
    <row r="164" s="1" customFormat="1" ht="25.5" customHeight="1">
      <c r="B164" s="45"/>
      <c r="C164" s="220" t="s">
        <v>296</v>
      </c>
      <c r="D164" s="220" t="s">
        <v>123</v>
      </c>
      <c r="E164" s="221" t="s">
        <v>297</v>
      </c>
      <c r="F164" s="222" t="s">
        <v>298</v>
      </c>
      <c r="G164" s="223" t="s">
        <v>191</v>
      </c>
      <c r="H164" s="224">
        <v>563</v>
      </c>
      <c r="I164" s="225"/>
      <c r="J164" s="226">
        <f>ROUND(I164*H164,2)</f>
        <v>0</v>
      </c>
      <c r="K164" s="222" t="s">
        <v>127</v>
      </c>
      <c r="L164" s="71"/>
      <c r="M164" s="227" t="s">
        <v>21</v>
      </c>
      <c r="N164" s="228" t="s">
        <v>40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" t="s">
        <v>143</v>
      </c>
      <c r="AT164" s="23" t="s">
        <v>123</v>
      </c>
      <c r="AU164" s="23" t="s">
        <v>79</v>
      </c>
      <c r="AY164" s="23" t="s">
        <v>120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77</v>
      </c>
      <c r="BK164" s="231">
        <f>ROUND(I164*H164,2)</f>
        <v>0</v>
      </c>
      <c r="BL164" s="23" t="s">
        <v>143</v>
      </c>
      <c r="BM164" s="23" t="s">
        <v>299</v>
      </c>
    </row>
    <row r="165" s="11" customFormat="1">
      <c r="B165" s="232"/>
      <c r="C165" s="233"/>
      <c r="D165" s="234" t="s">
        <v>130</v>
      </c>
      <c r="E165" s="235" t="s">
        <v>21</v>
      </c>
      <c r="F165" s="236" t="s">
        <v>283</v>
      </c>
      <c r="G165" s="233"/>
      <c r="H165" s="237">
        <v>563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130</v>
      </c>
      <c r="AU165" s="243" t="s">
        <v>79</v>
      </c>
      <c r="AV165" s="11" t="s">
        <v>79</v>
      </c>
      <c r="AW165" s="11" t="s">
        <v>33</v>
      </c>
      <c r="AX165" s="11" t="s">
        <v>77</v>
      </c>
      <c r="AY165" s="243" t="s">
        <v>120</v>
      </c>
    </row>
    <row r="166" s="1" customFormat="1" ht="25.5" customHeight="1">
      <c r="B166" s="45"/>
      <c r="C166" s="220" t="s">
        <v>300</v>
      </c>
      <c r="D166" s="220" t="s">
        <v>123</v>
      </c>
      <c r="E166" s="221" t="s">
        <v>301</v>
      </c>
      <c r="F166" s="222" t="s">
        <v>302</v>
      </c>
      <c r="G166" s="223" t="s">
        <v>191</v>
      </c>
      <c r="H166" s="224">
        <v>229</v>
      </c>
      <c r="I166" s="225"/>
      <c r="J166" s="226">
        <f>ROUND(I166*H166,2)</f>
        <v>0</v>
      </c>
      <c r="K166" s="222" t="s">
        <v>127</v>
      </c>
      <c r="L166" s="71"/>
      <c r="M166" s="227" t="s">
        <v>21</v>
      </c>
      <c r="N166" s="228" t="s">
        <v>40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143</v>
      </c>
      <c r="AT166" s="23" t="s">
        <v>123</v>
      </c>
      <c r="AU166" s="23" t="s">
        <v>79</v>
      </c>
      <c r="AY166" s="23" t="s">
        <v>120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143</v>
      </c>
      <c r="BM166" s="23" t="s">
        <v>303</v>
      </c>
    </row>
    <row r="167" s="11" customFormat="1">
      <c r="B167" s="232"/>
      <c r="C167" s="233"/>
      <c r="D167" s="234" t="s">
        <v>130</v>
      </c>
      <c r="E167" s="235" t="s">
        <v>21</v>
      </c>
      <c r="F167" s="236" t="s">
        <v>284</v>
      </c>
      <c r="G167" s="233"/>
      <c r="H167" s="237">
        <v>180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130</v>
      </c>
      <c r="AU167" s="243" t="s">
        <v>79</v>
      </c>
      <c r="AV167" s="11" t="s">
        <v>79</v>
      </c>
      <c r="AW167" s="11" t="s">
        <v>33</v>
      </c>
      <c r="AX167" s="11" t="s">
        <v>69</v>
      </c>
      <c r="AY167" s="243" t="s">
        <v>120</v>
      </c>
    </row>
    <row r="168" s="11" customFormat="1">
      <c r="B168" s="232"/>
      <c r="C168" s="233"/>
      <c r="D168" s="234" t="s">
        <v>130</v>
      </c>
      <c r="E168" s="235" t="s">
        <v>21</v>
      </c>
      <c r="F168" s="236" t="s">
        <v>285</v>
      </c>
      <c r="G168" s="233"/>
      <c r="H168" s="237">
        <v>49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130</v>
      </c>
      <c r="AU168" s="243" t="s">
        <v>79</v>
      </c>
      <c r="AV168" s="11" t="s">
        <v>79</v>
      </c>
      <c r="AW168" s="11" t="s">
        <v>33</v>
      </c>
      <c r="AX168" s="11" t="s">
        <v>69</v>
      </c>
      <c r="AY168" s="243" t="s">
        <v>120</v>
      </c>
    </row>
    <row r="169" s="12" customFormat="1">
      <c r="B169" s="249"/>
      <c r="C169" s="250"/>
      <c r="D169" s="234" t="s">
        <v>130</v>
      </c>
      <c r="E169" s="251" t="s">
        <v>21</v>
      </c>
      <c r="F169" s="252" t="s">
        <v>195</v>
      </c>
      <c r="G169" s="250"/>
      <c r="H169" s="253">
        <v>229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130</v>
      </c>
      <c r="AU169" s="259" t="s">
        <v>79</v>
      </c>
      <c r="AV169" s="12" t="s">
        <v>143</v>
      </c>
      <c r="AW169" s="12" t="s">
        <v>33</v>
      </c>
      <c r="AX169" s="12" t="s">
        <v>77</v>
      </c>
      <c r="AY169" s="259" t="s">
        <v>120</v>
      </c>
    </row>
    <row r="170" s="1" customFormat="1" ht="51" customHeight="1">
      <c r="B170" s="45"/>
      <c r="C170" s="220" t="s">
        <v>304</v>
      </c>
      <c r="D170" s="220" t="s">
        <v>123</v>
      </c>
      <c r="E170" s="221" t="s">
        <v>305</v>
      </c>
      <c r="F170" s="222" t="s">
        <v>306</v>
      </c>
      <c r="G170" s="223" t="s">
        <v>191</v>
      </c>
      <c r="H170" s="224">
        <v>229</v>
      </c>
      <c r="I170" s="225"/>
      <c r="J170" s="226">
        <f>ROUND(I170*H170,2)</f>
        <v>0</v>
      </c>
      <c r="K170" s="222" t="s">
        <v>127</v>
      </c>
      <c r="L170" s="71"/>
      <c r="M170" s="227" t="s">
        <v>21</v>
      </c>
      <c r="N170" s="228" t="s">
        <v>40</v>
      </c>
      <c r="O170" s="46"/>
      <c r="P170" s="229">
        <f>O170*H170</f>
        <v>0</v>
      </c>
      <c r="Q170" s="229">
        <v>0.10362</v>
      </c>
      <c r="R170" s="229">
        <f>Q170*H170</f>
        <v>23.72898</v>
      </c>
      <c r="S170" s="229">
        <v>0</v>
      </c>
      <c r="T170" s="230">
        <f>S170*H170</f>
        <v>0</v>
      </c>
      <c r="AR170" s="23" t="s">
        <v>143</v>
      </c>
      <c r="AT170" s="23" t="s">
        <v>123</v>
      </c>
      <c r="AU170" s="23" t="s">
        <v>79</v>
      </c>
      <c r="AY170" s="23" t="s">
        <v>120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77</v>
      </c>
      <c r="BK170" s="231">
        <f>ROUND(I170*H170,2)</f>
        <v>0</v>
      </c>
      <c r="BL170" s="23" t="s">
        <v>143</v>
      </c>
      <c r="BM170" s="23" t="s">
        <v>307</v>
      </c>
    </row>
    <row r="171" s="11" customFormat="1">
      <c r="B171" s="232"/>
      <c r="C171" s="233"/>
      <c r="D171" s="234" t="s">
        <v>130</v>
      </c>
      <c r="E171" s="235" t="s">
        <v>21</v>
      </c>
      <c r="F171" s="236" t="s">
        <v>284</v>
      </c>
      <c r="G171" s="233"/>
      <c r="H171" s="237">
        <v>180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130</v>
      </c>
      <c r="AU171" s="243" t="s">
        <v>79</v>
      </c>
      <c r="AV171" s="11" t="s">
        <v>79</v>
      </c>
      <c r="AW171" s="11" t="s">
        <v>33</v>
      </c>
      <c r="AX171" s="11" t="s">
        <v>69</v>
      </c>
      <c r="AY171" s="243" t="s">
        <v>120</v>
      </c>
    </row>
    <row r="172" s="11" customFormat="1">
      <c r="B172" s="232"/>
      <c r="C172" s="233"/>
      <c r="D172" s="234" t="s">
        <v>130</v>
      </c>
      <c r="E172" s="235" t="s">
        <v>21</v>
      </c>
      <c r="F172" s="236" t="s">
        <v>285</v>
      </c>
      <c r="G172" s="233"/>
      <c r="H172" s="237">
        <v>49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130</v>
      </c>
      <c r="AU172" s="243" t="s">
        <v>79</v>
      </c>
      <c r="AV172" s="11" t="s">
        <v>79</v>
      </c>
      <c r="AW172" s="11" t="s">
        <v>33</v>
      </c>
      <c r="AX172" s="11" t="s">
        <v>69</v>
      </c>
      <c r="AY172" s="243" t="s">
        <v>120</v>
      </c>
    </row>
    <row r="173" s="12" customFormat="1">
      <c r="B173" s="249"/>
      <c r="C173" s="250"/>
      <c r="D173" s="234" t="s">
        <v>130</v>
      </c>
      <c r="E173" s="251" t="s">
        <v>21</v>
      </c>
      <c r="F173" s="252" t="s">
        <v>195</v>
      </c>
      <c r="G173" s="250"/>
      <c r="H173" s="253">
        <v>229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130</v>
      </c>
      <c r="AU173" s="259" t="s">
        <v>79</v>
      </c>
      <c r="AV173" s="12" t="s">
        <v>143</v>
      </c>
      <c r="AW173" s="12" t="s">
        <v>33</v>
      </c>
      <c r="AX173" s="12" t="s">
        <v>77</v>
      </c>
      <c r="AY173" s="259" t="s">
        <v>120</v>
      </c>
    </row>
    <row r="174" s="1" customFormat="1" ht="16.5" customHeight="1">
      <c r="B174" s="45"/>
      <c r="C174" s="260" t="s">
        <v>308</v>
      </c>
      <c r="D174" s="260" t="s">
        <v>255</v>
      </c>
      <c r="E174" s="261" t="s">
        <v>309</v>
      </c>
      <c r="F174" s="262" t="s">
        <v>310</v>
      </c>
      <c r="G174" s="263" t="s">
        <v>191</v>
      </c>
      <c r="H174" s="264">
        <v>180</v>
      </c>
      <c r="I174" s="265"/>
      <c r="J174" s="266">
        <f>ROUND(I174*H174,2)</f>
        <v>0</v>
      </c>
      <c r="K174" s="262" t="s">
        <v>127</v>
      </c>
      <c r="L174" s="267"/>
      <c r="M174" s="268" t="s">
        <v>21</v>
      </c>
      <c r="N174" s="269" t="s">
        <v>40</v>
      </c>
      <c r="O174" s="46"/>
      <c r="P174" s="229">
        <f>O174*H174</f>
        <v>0</v>
      </c>
      <c r="Q174" s="229">
        <v>0.152</v>
      </c>
      <c r="R174" s="229">
        <f>Q174*H174</f>
        <v>27.359999999999999</v>
      </c>
      <c r="S174" s="229">
        <v>0</v>
      </c>
      <c r="T174" s="230">
        <f>S174*H174</f>
        <v>0</v>
      </c>
      <c r="AR174" s="23" t="s">
        <v>164</v>
      </c>
      <c r="AT174" s="23" t="s">
        <v>255</v>
      </c>
      <c r="AU174" s="23" t="s">
        <v>79</v>
      </c>
      <c r="AY174" s="23" t="s">
        <v>120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77</v>
      </c>
      <c r="BK174" s="231">
        <f>ROUND(I174*H174,2)</f>
        <v>0</v>
      </c>
      <c r="BL174" s="23" t="s">
        <v>143</v>
      </c>
      <c r="BM174" s="23" t="s">
        <v>311</v>
      </c>
    </row>
    <row r="175" s="11" customFormat="1">
      <c r="B175" s="232"/>
      <c r="C175" s="233"/>
      <c r="D175" s="234" t="s">
        <v>130</v>
      </c>
      <c r="E175" s="235" t="s">
        <v>21</v>
      </c>
      <c r="F175" s="236" t="s">
        <v>284</v>
      </c>
      <c r="G175" s="233"/>
      <c r="H175" s="237">
        <v>180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130</v>
      </c>
      <c r="AU175" s="243" t="s">
        <v>79</v>
      </c>
      <c r="AV175" s="11" t="s">
        <v>79</v>
      </c>
      <c r="AW175" s="11" t="s">
        <v>33</v>
      </c>
      <c r="AX175" s="11" t="s">
        <v>77</v>
      </c>
      <c r="AY175" s="243" t="s">
        <v>120</v>
      </c>
    </row>
    <row r="176" s="1" customFormat="1" ht="16.5" customHeight="1">
      <c r="B176" s="45"/>
      <c r="C176" s="260" t="s">
        <v>312</v>
      </c>
      <c r="D176" s="260" t="s">
        <v>255</v>
      </c>
      <c r="E176" s="261" t="s">
        <v>313</v>
      </c>
      <c r="F176" s="262" t="s">
        <v>314</v>
      </c>
      <c r="G176" s="263" t="s">
        <v>191</v>
      </c>
      <c r="H176" s="264">
        <v>49</v>
      </c>
      <c r="I176" s="265"/>
      <c r="J176" s="266">
        <f>ROUND(I176*H176,2)</f>
        <v>0</v>
      </c>
      <c r="K176" s="262" t="s">
        <v>127</v>
      </c>
      <c r="L176" s="267"/>
      <c r="M176" s="268" t="s">
        <v>21</v>
      </c>
      <c r="N176" s="269" t="s">
        <v>40</v>
      </c>
      <c r="O176" s="46"/>
      <c r="P176" s="229">
        <f>O176*H176</f>
        <v>0</v>
      </c>
      <c r="Q176" s="229">
        <v>0.13100000000000001</v>
      </c>
      <c r="R176" s="229">
        <f>Q176*H176</f>
        <v>6.4190000000000005</v>
      </c>
      <c r="S176" s="229">
        <v>0</v>
      </c>
      <c r="T176" s="230">
        <f>S176*H176</f>
        <v>0</v>
      </c>
      <c r="AR176" s="23" t="s">
        <v>164</v>
      </c>
      <c r="AT176" s="23" t="s">
        <v>255</v>
      </c>
      <c r="AU176" s="23" t="s">
        <v>79</v>
      </c>
      <c r="AY176" s="23" t="s">
        <v>120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77</v>
      </c>
      <c r="BK176" s="231">
        <f>ROUND(I176*H176,2)</f>
        <v>0</v>
      </c>
      <c r="BL176" s="23" t="s">
        <v>143</v>
      </c>
      <c r="BM176" s="23" t="s">
        <v>315</v>
      </c>
    </row>
    <row r="177" s="11" customFormat="1">
      <c r="B177" s="232"/>
      <c r="C177" s="233"/>
      <c r="D177" s="234" t="s">
        <v>130</v>
      </c>
      <c r="E177" s="235" t="s">
        <v>21</v>
      </c>
      <c r="F177" s="236" t="s">
        <v>285</v>
      </c>
      <c r="G177" s="233"/>
      <c r="H177" s="237">
        <v>49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130</v>
      </c>
      <c r="AU177" s="243" t="s">
        <v>79</v>
      </c>
      <c r="AV177" s="11" t="s">
        <v>79</v>
      </c>
      <c r="AW177" s="11" t="s">
        <v>33</v>
      </c>
      <c r="AX177" s="11" t="s">
        <v>77</v>
      </c>
      <c r="AY177" s="243" t="s">
        <v>120</v>
      </c>
    </row>
    <row r="178" s="1" customFormat="1" ht="25.5" customHeight="1">
      <c r="B178" s="45"/>
      <c r="C178" s="220" t="s">
        <v>316</v>
      </c>
      <c r="D178" s="220" t="s">
        <v>123</v>
      </c>
      <c r="E178" s="221" t="s">
        <v>317</v>
      </c>
      <c r="F178" s="222" t="s">
        <v>318</v>
      </c>
      <c r="G178" s="223" t="s">
        <v>191</v>
      </c>
      <c r="H178" s="224">
        <v>1630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40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143</v>
      </c>
      <c r="AT178" s="23" t="s">
        <v>123</v>
      </c>
      <c r="AU178" s="23" t="s">
        <v>79</v>
      </c>
      <c r="AY178" s="23" t="s">
        <v>120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77</v>
      </c>
      <c r="BK178" s="231">
        <f>ROUND(I178*H178,2)</f>
        <v>0</v>
      </c>
      <c r="BL178" s="23" t="s">
        <v>143</v>
      </c>
      <c r="BM178" s="23" t="s">
        <v>319</v>
      </c>
    </row>
    <row r="179" s="11" customFormat="1">
      <c r="B179" s="232"/>
      <c r="C179" s="233"/>
      <c r="D179" s="234" t="s">
        <v>130</v>
      </c>
      <c r="E179" s="235" t="s">
        <v>21</v>
      </c>
      <c r="F179" s="236" t="s">
        <v>286</v>
      </c>
      <c r="G179" s="233"/>
      <c r="H179" s="237">
        <v>1212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130</v>
      </c>
      <c r="AU179" s="243" t="s">
        <v>79</v>
      </c>
      <c r="AV179" s="11" t="s">
        <v>79</v>
      </c>
      <c r="AW179" s="11" t="s">
        <v>33</v>
      </c>
      <c r="AX179" s="11" t="s">
        <v>69</v>
      </c>
      <c r="AY179" s="243" t="s">
        <v>120</v>
      </c>
    </row>
    <row r="180" s="11" customFormat="1">
      <c r="B180" s="232"/>
      <c r="C180" s="233"/>
      <c r="D180" s="234" t="s">
        <v>130</v>
      </c>
      <c r="E180" s="235" t="s">
        <v>21</v>
      </c>
      <c r="F180" s="236" t="s">
        <v>287</v>
      </c>
      <c r="G180" s="233"/>
      <c r="H180" s="237">
        <v>418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130</v>
      </c>
      <c r="AU180" s="243" t="s">
        <v>79</v>
      </c>
      <c r="AV180" s="11" t="s">
        <v>79</v>
      </c>
      <c r="AW180" s="11" t="s">
        <v>33</v>
      </c>
      <c r="AX180" s="11" t="s">
        <v>69</v>
      </c>
      <c r="AY180" s="243" t="s">
        <v>120</v>
      </c>
    </row>
    <row r="181" s="12" customFormat="1">
      <c r="B181" s="249"/>
      <c r="C181" s="250"/>
      <c r="D181" s="234" t="s">
        <v>130</v>
      </c>
      <c r="E181" s="251" t="s">
        <v>21</v>
      </c>
      <c r="F181" s="252" t="s">
        <v>195</v>
      </c>
      <c r="G181" s="250"/>
      <c r="H181" s="253">
        <v>1630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130</v>
      </c>
      <c r="AU181" s="259" t="s">
        <v>79</v>
      </c>
      <c r="AV181" s="12" t="s">
        <v>143</v>
      </c>
      <c r="AW181" s="12" t="s">
        <v>33</v>
      </c>
      <c r="AX181" s="12" t="s">
        <v>77</v>
      </c>
      <c r="AY181" s="259" t="s">
        <v>120</v>
      </c>
    </row>
    <row r="182" s="1" customFormat="1" ht="25.5" customHeight="1">
      <c r="B182" s="45"/>
      <c r="C182" s="220" t="s">
        <v>320</v>
      </c>
      <c r="D182" s="220" t="s">
        <v>123</v>
      </c>
      <c r="E182" s="221" t="s">
        <v>321</v>
      </c>
      <c r="F182" s="222" t="s">
        <v>322</v>
      </c>
      <c r="G182" s="223" t="s">
        <v>191</v>
      </c>
      <c r="H182" s="224">
        <v>1630</v>
      </c>
      <c r="I182" s="225"/>
      <c r="J182" s="226">
        <f>ROUND(I182*H182,2)</f>
        <v>0</v>
      </c>
      <c r="K182" s="222" t="s">
        <v>127</v>
      </c>
      <c r="L182" s="71"/>
      <c r="M182" s="227" t="s">
        <v>21</v>
      </c>
      <c r="N182" s="228" t="s">
        <v>40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143</v>
      </c>
      <c r="AT182" s="23" t="s">
        <v>123</v>
      </c>
      <c r="AU182" s="23" t="s">
        <v>79</v>
      </c>
      <c r="AY182" s="23" t="s">
        <v>120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77</v>
      </c>
      <c r="BK182" s="231">
        <f>ROUND(I182*H182,2)</f>
        <v>0</v>
      </c>
      <c r="BL182" s="23" t="s">
        <v>143</v>
      </c>
      <c r="BM182" s="23" t="s">
        <v>323</v>
      </c>
    </row>
    <row r="183" s="11" customFormat="1">
      <c r="B183" s="232"/>
      <c r="C183" s="233"/>
      <c r="D183" s="234" t="s">
        <v>130</v>
      </c>
      <c r="E183" s="235" t="s">
        <v>21</v>
      </c>
      <c r="F183" s="236" t="s">
        <v>286</v>
      </c>
      <c r="G183" s="233"/>
      <c r="H183" s="237">
        <v>1212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130</v>
      </c>
      <c r="AU183" s="243" t="s">
        <v>79</v>
      </c>
      <c r="AV183" s="11" t="s">
        <v>79</v>
      </c>
      <c r="AW183" s="11" t="s">
        <v>33</v>
      </c>
      <c r="AX183" s="11" t="s">
        <v>69</v>
      </c>
      <c r="AY183" s="243" t="s">
        <v>120</v>
      </c>
    </row>
    <row r="184" s="11" customFormat="1">
      <c r="B184" s="232"/>
      <c r="C184" s="233"/>
      <c r="D184" s="234" t="s">
        <v>130</v>
      </c>
      <c r="E184" s="235" t="s">
        <v>21</v>
      </c>
      <c r="F184" s="236" t="s">
        <v>287</v>
      </c>
      <c r="G184" s="233"/>
      <c r="H184" s="237">
        <v>418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130</v>
      </c>
      <c r="AU184" s="243" t="s">
        <v>79</v>
      </c>
      <c r="AV184" s="11" t="s">
        <v>79</v>
      </c>
      <c r="AW184" s="11" t="s">
        <v>33</v>
      </c>
      <c r="AX184" s="11" t="s">
        <v>69</v>
      </c>
      <c r="AY184" s="243" t="s">
        <v>120</v>
      </c>
    </row>
    <row r="185" s="12" customFormat="1">
      <c r="B185" s="249"/>
      <c r="C185" s="250"/>
      <c r="D185" s="234" t="s">
        <v>130</v>
      </c>
      <c r="E185" s="251" t="s">
        <v>21</v>
      </c>
      <c r="F185" s="252" t="s">
        <v>195</v>
      </c>
      <c r="G185" s="250"/>
      <c r="H185" s="253">
        <v>1630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130</v>
      </c>
      <c r="AU185" s="259" t="s">
        <v>79</v>
      </c>
      <c r="AV185" s="12" t="s">
        <v>143</v>
      </c>
      <c r="AW185" s="12" t="s">
        <v>33</v>
      </c>
      <c r="AX185" s="12" t="s">
        <v>77</v>
      </c>
      <c r="AY185" s="259" t="s">
        <v>120</v>
      </c>
    </row>
    <row r="186" s="1" customFormat="1" ht="16.5" customHeight="1">
      <c r="B186" s="45"/>
      <c r="C186" s="260" t="s">
        <v>324</v>
      </c>
      <c r="D186" s="260" t="s">
        <v>255</v>
      </c>
      <c r="E186" s="261" t="s">
        <v>325</v>
      </c>
      <c r="F186" s="262" t="s">
        <v>326</v>
      </c>
      <c r="G186" s="263" t="s">
        <v>226</v>
      </c>
      <c r="H186" s="264">
        <v>10.75</v>
      </c>
      <c r="I186" s="265"/>
      <c r="J186" s="266">
        <f>ROUND(I186*H186,2)</f>
        <v>0</v>
      </c>
      <c r="K186" s="262" t="s">
        <v>127</v>
      </c>
      <c r="L186" s="267"/>
      <c r="M186" s="268" t="s">
        <v>21</v>
      </c>
      <c r="N186" s="269" t="s">
        <v>40</v>
      </c>
      <c r="O186" s="46"/>
      <c r="P186" s="229">
        <f>O186*H186</f>
        <v>0</v>
      </c>
      <c r="Q186" s="229">
        <v>2.4289999999999998</v>
      </c>
      <c r="R186" s="229">
        <f>Q186*H186</f>
        <v>26.111749999999997</v>
      </c>
      <c r="S186" s="229">
        <v>0</v>
      </c>
      <c r="T186" s="230">
        <f>S186*H186</f>
        <v>0</v>
      </c>
      <c r="AR186" s="23" t="s">
        <v>164</v>
      </c>
      <c r="AT186" s="23" t="s">
        <v>255</v>
      </c>
      <c r="AU186" s="23" t="s">
        <v>79</v>
      </c>
      <c r="AY186" s="23" t="s">
        <v>120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77</v>
      </c>
      <c r="BK186" s="231">
        <f>ROUND(I186*H186,2)</f>
        <v>0</v>
      </c>
      <c r="BL186" s="23" t="s">
        <v>143</v>
      </c>
      <c r="BM186" s="23" t="s">
        <v>327</v>
      </c>
    </row>
    <row r="187" s="11" customFormat="1">
      <c r="B187" s="232"/>
      <c r="C187" s="233"/>
      <c r="D187" s="234" t="s">
        <v>130</v>
      </c>
      <c r="E187" s="235" t="s">
        <v>21</v>
      </c>
      <c r="F187" s="236" t="s">
        <v>328</v>
      </c>
      <c r="G187" s="233"/>
      <c r="H187" s="237">
        <v>10.75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130</v>
      </c>
      <c r="AU187" s="243" t="s">
        <v>79</v>
      </c>
      <c r="AV187" s="11" t="s">
        <v>79</v>
      </c>
      <c r="AW187" s="11" t="s">
        <v>33</v>
      </c>
      <c r="AX187" s="11" t="s">
        <v>77</v>
      </c>
      <c r="AY187" s="243" t="s">
        <v>120</v>
      </c>
    </row>
    <row r="188" s="1" customFormat="1" ht="25.5" customHeight="1">
      <c r="B188" s="45"/>
      <c r="C188" s="220" t="s">
        <v>329</v>
      </c>
      <c r="D188" s="220" t="s">
        <v>123</v>
      </c>
      <c r="E188" s="221" t="s">
        <v>330</v>
      </c>
      <c r="F188" s="222" t="s">
        <v>331</v>
      </c>
      <c r="G188" s="223" t="s">
        <v>191</v>
      </c>
      <c r="H188" s="224">
        <v>1630</v>
      </c>
      <c r="I188" s="225"/>
      <c r="J188" s="226">
        <f>ROUND(I188*H188,2)</f>
        <v>0</v>
      </c>
      <c r="K188" s="222" t="s">
        <v>127</v>
      </c>
      <c r="L188" s="71"/>
      <c r="M188" s="227" t="s">
        <v>21</v>
      </c>
      <c r="N188" s="228" t="s">
        <v>40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143</v>
      </c>
      <c r="AT188" s="23" t="s">
        <v>123</v>
      </c>
      <c r="AU188" s="23" t="s">
        <v>79</v>
      </c>
      <c r="AY188" s="23" t="s">
        <v>120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77</v>
      </c>
      <c r="BK188" s="231">
        <f>ROUND(I188*H188,2)</f>
        <v>0</v>
      </c>
      <c r="BL188" s="23" t="s">
        <v>143</v>
      </c>
      <c r="BM188" s="23" t="s">
        <v>332</v>
      </c>
    </row>
    <row r="189" s="11" customFormat="1">
      <c r="B189" s="232"/>
      <c r="C189" s="233"/>
      <c r="D189" s="234" t="s">
        <v>130</v>
      </c>
      <c r="E189" s="235" t="s">
        <v>21</v>
      </c>
      <c r="F189" s="236" t="s">
        <v>286</v>
      </c>
      <c r="G189" s="233"/>
      <c r="H189" s="237">
        <v>1212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130</v>
      </c>
      <c r="AU189" s="243" t="s">
        <v>79</v>
      </c>
      <c r="AV189" s="11" t="s">
        <v>79</v>
      </c>
      <c r="AW189" s="11" t="s">
        <v>33</v>
      </c>
      <c r="AX189" s="11" t="s">
        <v>69</v>
      </c>
      <c r="AY189" s="243" t="s">
        <v>120</v>
      </c>
    </row>
    <row r="190" s="11" customFormat="1">
      <c r="B190" s="232"/>
      <c r="C190" s="233"/>
      <c r="D190" s="234" t="s">
        <v>130</v>
      </c>
      <c r="E190" s="235" t="s">
        <v>21</v>
      </c>
      <c r="F190" s="236" t="s">
        <v>287</v>
      </c>
      <c r="G190" s="233"/>
      <c r="H190" s="237">
        <v>418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130</v>
      </c>
      <c r="AU190" s="243" t="s">
        <v>79</v>
      </c>
      <c r="AV190" s="11" t="s">
        <v>79</v>
      </c>
      <c r="AW190" s="11" t="s">
        <v>33</v>
      </c>
      <c r="AX190" s="11" t="s">
        <v>69</v>
      </c>
      <c r="AY190" s="243" t="s">
        <v>120</v>
      </c>
    </row>
    <row r="191" s="12" customFormat="1">
      <c r="B191" s="249"/>
      <c r="C191" s="250"/>
      <c r="D191" s="234" t="s">
        <v>130</v>
      </c>
      <c r="E191" s="251" t="s">
        <v>21</v>
      </c>
      <c r="F191" s="252" t="s">
        <v>195</v>
      </c>
      <c r="G191" s="250"/>
      <c r="H191" s="253">
        <v>1630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130</v>
      </c>
      <c r="AU191" s="259" t="s">
        <v>79</v>
      </c>
      <c r="AV191" s="12" t="s">
        <v>143</v>
      </c>
      <c r="AW191" s="12" t="s">
        <v>33</v>
      </c>
      <c r="AX191" s="12" t="s">
        <v>77</v>
      </c>
      <c r="AY191" s="259" t="s">
        <v>120</v>
      </c>
    </row>
    <row r="192" s="1" customFormat="1" ht="38.25" customHeight="1">
      <c r="B192" s="45"/>
      <c r="C192" s="220" t="s">
        <v>333</v>
      </c>
      <c r="D192" s="220" t="s">
        <v>123</v>
      </c>
      <c r="E192" s="221" t="s">
        <v>334</v>
      </c>
      <c r="F192" s="222" t="s">
        <v>335</v>
      </c>
      <c r="G192" s="223" t="s">
        <v>191</v>
      </c>
      <c r="H192" s="224">
        <v>1630</v>
      </c>
      <c r="I192" s="225"/>
      <c r="J192" s="226">
        <f>ROUND(I192*H192,2)</f>
        <v>0</v>
      </c>
      <c r="K192" s="222" t="s">
        <v>127</v>
      </c>
      <c r="L192" s="71"/>
      <c r="M192" s="227" t="s">
        <v>21</v>
      </c>
      <c r="N192" s="228" t="s">
        <v>40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143</v>
      </c>
      <c r="AT192" s="23" t="s">
        <v>123</v>
      </c>
      <c r="AU192" s="23" t="s">
        <v>79</v>
      </c>
      <c r="AY192" s="23" t="s">
        <v>120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77</v>
      </c>
      <c r="BK192" s="231">
        <f>ROUND(I192*H192,2)</f>
        <v>0</v>
      </c>
      <c r="BL192" s="23" t="s">
        <v>143</v>
      </c>
      <c r="BM192" s="23" t="s">
        <v>336</v>
      </c>
    </row>
    <row r="193" s="11" customFormat="1">
      <c r="B193" s="232"/>
      <c r="C193" s="233"/>
      <c r="D193" s="234" t="s">
        <v>130</v>
      </c>
      <c r="E193" s="235" t="s">
        <v>21</v>
      </c>
      <c r="F193" s="236" t="s">
        <v>286</v>
      </c>
      <c r="G193" s="233"/>
      <c r="H193" s="237">
        <v>1212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130</v>
      </c>
      <c r="AU193" s="243" t="s">
        <v>79</v>
      </c>
      <c r="AV193" s="11" t="s">
        <v>79</v>
      </c>
      <c r="AW193" s="11" t="s">
        <v>33</v>
      </c>
      <c r="AX193" s="11" t="s">
        <v>69</v>
      </c>
      <c r="AY193" s="243" t="s">
        <v>120</v>
      </c>
    </row>
    <row r="194" s="11" customFormat="1">
      <c r="B194" s="232"/>
      <c r="C194" s="233"/>
      <c r="D194" s="234" t="s">
        <v>130</v>
      </c>
      <c r="E194" s="235" t="s">
        <v>21</v>
      </c>
      <c r="F194" s="236" t="s">
        <v>287</v>
      </c>
      <c r="G194" s="233"/>
      <c r="H194" s="237">
        <v>418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130</v>
      </c>
      <c r="AU194" s="243" t="s">
        <v>79</v>
      </c>
      <c r="AV194" s="11" t="s">
        <v>79</v>
      </c>
      <c r="AW194" s="11" t="s">
        <v>33</v>
      </c>
      <c r="AX194" s="11" t="s">
        <v>69</v>
      </c>
      <c r="AY194" s="243" t="s">
        <v>120</v>
      </c>
    </row>
    <row r="195" s="12" customFormat="1">
      <c r="B195" s="249"/>
      <c r="C195" s="250"/>
      <c r="D195" s="234" t="s">
        <v>130</v>
      </c>
      <c r="E195" s="251" t="s">
        <v>21</v>
      </c>
      <c r="F195" s="252" t="s">
        <v>195</v>
      </c>
      <c r="G195" s="250"/>
      <c r="H195" s="253">
        <v>1630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130</v>
      </c>
      <c r="AU195" s="259" t="s">
        <v>79</v>
      </c>
      <c r="AV195" s="12" t="s">
        <v>143</v>
      </c>
      <c r="AW195" s="12" t="s">
        <v>33</v>
      </c>
      <c r="AX195" s="12" t="s">
        <v>77</v>
      </c>
      <c r="AY195" s="259" t="s">
        <v>120</v>
      </c>
    </row>
    <row r="196" s="1" customFormat="1" ht="25.5" customHeight="1">
      <c r="B196" s="45"/>
      <c r="C196" s="220" t="s">
        <v>337</v>
      </c>
      <c r="D196" s="220" t="s">
        <v>123</v>
      </c>
      <c r="E196" s="221" t="s">
        <v>338</v>
      </c>
      <c r="F196" s="222" t="s">
        <v>339</v>
      </c>
      <c r="G196" s="223" t="s">
        <v>191</v>
      </c>
      <c r="H196" s="224">
        <v>1673</v>
      </c>
      <c r="I196" s="225"/>
      <c r="J196" s="226">
        <f>ROUND(I196*H196,2)</f>
        <v>0</v>
      </c>
      <c r="K196" s="222" t="s">
        <v>127</v>
      </c>
      <c r="L196" s="71"/>
      <c r="M196" s="227" t="s">
        <v>21</v>
      </c>
      <c r="N196" s="228" t="s">
        <v>40</v>
      </c>
      <c r="O196" s="4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" t="s">
        <v>143</v>
      </c>
      <c r="AT196" s="23" t="s">
        <v>123</v>
      </c>
      <c r="AU196" s="23" t="s">
        <v>79</v>
      </c>
      <c r="AY196" s="23" t="s">
        <v>120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77</v>
      </c>
      <c r="BK196" s="231">
        <f>ROUND(I196*H196,2)</f>
        <v>0</v>
      </c>
      <c r="BL196" s="23" t="s">
        <v>143</v>
      </c>
      <c r="BM196" s="23" t="s">
        <v>340</v>
      </c>
    </row>
    <row r="197" s="11" customFormat="1">
      <c r="B197" s="232"/>
      <c r="C197" s="233"/>
      <c r="D197" s="234" t="s">
        <v>130</v>
      </c>
      <c r="E197" s="235" t="s">
        <v>21</v>
      </c>
      <c r="F197" s="236" t="s">
        <v>286</v>
      </c>
      <c r="G197" s="233"/>
      <c r="H197" s="237">
        <v>1212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130</v>
      </c>
      <c r="AU197" s="243" t="s">
        <v>79</v>
      </c>
      <c r="AV197" s="11" t="s">
        <v>79</v>
      </c>
      <c r="AW197" s="11" t="s">
        <v>33</v>
      </c>
      <c r="AX197" s="11" t="s">
        <v>69</v>
      </c>
      <c r="AY197" s="243" t="s">
        <v>120</v>
      </c>
    </row>
    <row r="198" s="11" customFormat="1">
      <c r="B198" s="232"/>
      <c r="C198" s="233"/>
      <c r="D198" s="234" t="s">
        <v>130</v>
      </c>
      <c r="E198" s="235" t="s">
        <v>21</v>
      </c>
      <c r="F198" s="236" t="s">
        <v>287</v>
      </c>
      <c r="G198" s="233"/>
      <c r="H198" s="237">
        <v>418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130</v>
      </c>
      <c r="AU198" s="243" t="s">
        <v>79</v>
      </c>
      <c r="AV198" s="11" t="s">
        <v>79</v>
      </c>
      <c r="AW198" s="11" t="s">
        <v>33</v>
      </c>
      <c r="AX198" s="11" t="s">
        <v>69</v>
      </c>
      <c r="AY198" s="243" t="s">
        <v>120</v>
      </c>
    </row>
    <row r="199" s="11" customFormat="1">
      <c r="B199" s="232"/>
      <c r="C199" s="233"/>
      <c r="D199" s="234" t="s">
        <v>130</v>
      </c>
      <c r="E199" s="235" t="s">
        <v>21</v>
      </c>
      <c r="F199" s="236" t="s">
        <v>341</v>
      </c>
      <c r="G199" s="233"/>
      <c r="H199" s="237">
        <v>43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130</v>
      </c>
      <c r="AU199" s="243" t="s">
        <v>79</v>
      </c>
      <c r="AV199" s="11" t="s">
        <v>79</v>
      </c>
      <c r="AW199" s="11" t="s">
        <v>33</v>
      </c>
      <c r="AX199" s="11" t="s">
        <v>69</v>
      </c>
      <c r="AY199" s="243" t="s">
        <v>120</v>
      </c>
    </row>
    <row r="200" s="12" customFormat="1">
      <c r="B200" s="249"/>
      <c r="C200" s="250"/>
      <c r="D200" s="234" t="s">
        <v>130</v>
      </c>
      <c r="E200" s="251" t="s">
        <v>21</v>
      </c>
      <c r="F200" s="252" t="s">
        <v>195</v>
      </c>
      <c r="G200" s="250"/>
      <c r="H200" s="253">
        <v>1673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130</v>
      </c>
      <c r="AU200" s="259" t="s">
        <v>79</v>
      </c>
      <c r="AV200" s="12" t="s">
        <v>143</v>
      </c>
      <c r="AW200" s="12" t="s">
        <v>33</v>
      </c>
      <c r="AX200" s="12" t="s">
        <v>77</v>
      </c>
      <c r="AY200" s="259" t="s">
        <v>120</v>
      </c>
    </row>
    <row r="201" s="1" customFormat="1" ht="38.25" customHeight="1">
      <c r="B201" s="45"/>
      <c r="C201" s="220" t="s">
        <v>342</v>
      </c>
      <c r="D201" s="220" t="s">
        <v>123</v>
      </c>
      <c r="E201" s="221" t="s">
        <v>343</v>
      </c>
      <c r="F201" s="222" t="s">
        <v>344</v>
      </c>
      <c r="G201" s="223" t="s">
        <v>191</v>
      </c>
      <c r="H201" s="224">
        <v>1673</v>
      </c>
      <c r="I201" s="225"/>
      <c r="J201" s="226">
        <f>ROUND(I201*H201,2)</f>
        <v>0</v>
      </c>
      <c r="K201" s="222" t="s">
        <v>127</v>
      </c>
      <c r="L201" s="71"/>
      <c r="M201" s="227" t="s">
        <v>21</v>
      </c>
      <c r="N201" s="228" t="s">
        <v>40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143</v>
      </c>
      <c r="AT201" s="23" t="s">
        <v>123</v>
      </c>
      <c r="AU201" s="23" t="s">
        <v>79</v>
      </c>
      <c r="AY201" s="23" t="s">
        <v>120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77</v>
      </c>
      <c r="BK201" s="231">
        <f>ROUND(I201*H201,2)</f>
        <v>0</v>
      </c>
      <c r="BL201" s="23" t="s">
        <v>143</v>
      </c>
      <c r="BM201" s="23" t="s">
        <v>345</v>
      </c>
    </row>
    <row r="202" s="11" customFormat="1">
      <c r="B202" s="232"/>
      <c r="C202" s="233"/>
      <c r="D202" s="234" t="s">
        <v>130</v>
      </c>
      <c r="E202" s="235" t="s">
        <v>21</v>
      </c>
      <c r="F202" s="236" t="s">
        <v>286</v>
      </c>
      <c r="G202" s="233"/>
      <c r="H202" s="237">
        <v>1212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130</v>
      </c>
      <c r="AU202" s="243" t="s">
        <v>79</v>
      </c>
      <c r="AV202" s="11" t="s">
        <v>79</v>
      </c>
      <c r="AW202" s="11" t="s">
        <v>33</v>
      </c>
      <c r="AX202" s="11" t="s">
        <v>69</v>
      </c>
      <c r="AY202" s="243" t="s">
        <v>120</v>
      </c>
    </row>
    <row r="203" s="11" customFormat="1">
      <c r="B203" s="232"/>
      <c r="C203" s="233"/>
      <c r="D203" s="234" t="s">
        <v>130</v>
      </c>
      <c r="E203" s="235" t="s">
        <v>21</v>
      </c>
      <c r="F203" s="236" t="s">
        <v>287</v>
      </c>
      <c r="G203" s="233"/>
      <c r="H203" s="237">
        <v>418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130</v>
      </c>
      <c r="AU203" s="243" t="s">
        <v>79</v>
      </c>
      <c r="AV203" s="11" t="s">
        <v>79</v>
      </c>
      <c r="AW203" s="11" t="s">
        <v>33</v>
      </c>
      <c r="AX203" s="11" t="s">
        <v>69</v>
      </c>
      <c r="AY203" s="243" t="s">
        <v>120</v>
      </c>
    </row>
    <row r="204" s="11" customFormat="1">
      <c r="B204" s="232"/>
      <c r="C204" s="233"/>
      <c r="D204" s="234" t="s">
        <v>130</v>
      </c>
      <c r="E204" s="235" t="s">
        <v>21</v>
      </c>
      <c r="F204" s="236" t="s">
        <v>341</v>
      </c>
      <c r="G204" s="233"/>
      <c r="H204" s="237">
        <v>43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130</v>
      </c>
      <c r="AU204" s="243" t="s">
        <v>79</v>
      </c>
      <c r="AV204" s="11" t="s">
        <v>79</v>
      </c>
      <c r="AW204" s="11" t="s">
        <v>33</v>
      </c>
      <c r="AX204" s="11" t="s">
        <v>69</v>
      </c>
      <c r="AY204" s="243" t="s">
        <v>120</v>
      </c>
    </row>
    <row r="205" s="12" customFormat="1">
      <c r="B205" s="249"/>
      <c r="C205" s="250"/>
      <c r="D205" s="234" t="s">
        <v>130</v>
      </c>
      <c r="E205" s="251" t="s">
        <v>21</v>
      </c>
      <c r="F205" s="252" t="s">
        <v>195</v>
      </c>
      <c r="G205" s="250"/>
      <c r="H205" s="253">
        <v>1673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130</v>
      </c>
      <c r="AU205" s="259" t="s">
        <v>79</v>
      </c>
      <c r="AV205" s="12" t="s">
        <v>143</v>
      </c>
      <c r="AW205" s="12" t="s">
        <v>33</v>
      </c>
      <c r="AX205" s="12" t="s">
        <v>77</v>
      </c>
      <c r="AY205" s="259" t="s">
        <v>120</v>
      </c>
    </row>
    <row r="206" s="10" customFormat="1" ht="29.88" customHeight="1">
      <c r="B206" s="204"/>
      <c r="C206" s="205"/>
      <c r="D206" s="206" t="s">
        <v>68</v>
      </c>
      <c r="E206" s="218" t="s">
        <v>164</v>
      </c>
      <c r="F206" s="218" t="s">
        <v>346</v>
      </c>
      <c r="G206" s="205"/>
      <c r="H206" s="205"/>
      <c r="I206" s="208"/>
      <c r="J206" s="219">
        <f>BK206</f>
        <v>0</v>
      </c>
      <c r="K206" s="205"/>
      <c r="L206" s="210"/>
      <c r="M206" s="211"/>
      <c r="N206" s="212"/>
      <c r="O206" s="212"/>
      <c r="P206" s="213">
        <f>SUM(P207:P246)</f>
        <v>0</v>
      </c>
      <c r="Q206" s="212"/>
      <c r="R206" s="213">
        <f>SUM(R207:R246)</f>
        <v>31.866332999999997</v>
      </c>
      <c r="S206" s="212"/>
      <c r="T206" s="214">
        <f>SUM(T207:T246)</f>
        <v>0.60000000000000009</v>
      </c>
      <c r="AR206" s="215" t="s">
        <v>77</v>
      </c>
      <c r="AT206" s="216" t="s">
        <v>68</v>
      </c>
      <c r="AU206" s="216" t="s">
        <v>77</v>
      </c>
      <c r="AY206" s="215" t="s">
        <v>120</v>
      </c>
      <c r="BK206" s="217">
        <f>SUM(BK207:BK246)</f>
        <v>0</v>
      </c>
    </row>
    <row r="207" s="1" customFormat="1" ht="16.5" customHeight="1">
      <c r="B207" s="45"/>
      <c r="C207" s="220" t="s">
        <v>347</v>
      </c>
      <c r="D207" s="220" t="s">
        <v>123</v>
      </c>
      <c r="E207" s="221" t="s">
        <v>348</v>
      </c>
      <c r="F207" s="222" t="s">
        <v>349</v>
      </c>
      <c r="G207" s="223" t="s">
        <v>350</v>
      </c>
      <c r="H207" s="224">
        <v>3</v>
      </c>
      <c r="I207" s="225"/>
      <c r="J207" s="226">
        <f>ROUND(I207*H207,2)</f>
        <v>0</v>
      </c>
      <c r="K207" s="222" t="s">
        <v>21</v>
      </c>
      <c r="L207" s="71"/>
      <c r="M207" s="227" t="s">
        <v>21</v>
      </c>
      <c r="N207" s="228" t="s">
        <v>40</v>
      </c>
      <c r="O207" s="46"/>
      <c r="P207" s="229">
        <f>O207*H207</f>
        <v>0</v>
      </c>
      <c r="Q207" s="229">
        <v>0</v>
      </c>
      <c r="R207" s="229">
        <f>Q207*H207</f>
        <v>0</v>
      </c>
      <c r="S207" s="229">
        <v>0.20000000000000001</v>
      </c>
      <c r="T207" s="230">
        <f>S207*H207</f>
        <v>0.60000000000000009</v>
      </c>
      <c r="AR207" s="23" t="s">
        <v>143</v>
      </c>
      <c r="AT207" s="23" t="s">
        <v>123</v>
      </c>
      <c r="AU207" s="23" t="s">
        <v>79</v>
      </c>
      <c r="AY207" s="23" t="s">
        <v>120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77</v>
      </c>
      <c r="BK207" s="231">
        <f>ROUND(I207*H207,2)</f>
        <v>0</v>
      </c>
      <c r="BL207" s="23" t="s">
        <v>143</v>
      </c>
      <c r="BM207" s="23" t="s">
        <v>351</v>
      </c>
    </row>
    <row r="208" s="1" customFormat="1" ht="16.5" customHeight="1">
      <c r="B208" s="45"/>
      <c r="C208" s="220" t="s">
        <v>352</v>
      </c>
      <c r="D208" s="220" t="s">
        <v>123</v>
      </c>
      <c r="E208" s="221" t="s">
        <v>353</v>
      </c>
      <c r="F208" s="222" t="s">
        <v>354</v>
      </c>
      <c r="G208" s="223" t="s">
        <v>350</v>
      </c>
      <c r="H208" s="224">
        <v>5</v>
      </c>
      <c r="I208" s="225"/>
      <c r="J208" s="226">
        <f>ROUND(I208*H208,2)</f>
        <v>0</v>
      </c>
      <c r="K208" s="222" t="s">
        <v>127</v>
      </c>
      <c r="L208" s="71"/>
      <c r="M208" s="227" t="s">
        <v>21</v>
      </c>
      <c r="N208" s="228" t="s">
        <v>40</v>
      </c>
      <c r="O208" s="46"/>
      <c r="P208" s="229">
        <f>O208*H208</f>
        <v>0</v>
      </c>
      <c r="Q208" s="229">
        <v>0.34089999999999998</v>
      </c>
      <c r="R208" s="229">
        <f>Q208*H208</f>
        <v>1.7044999999999999</v>
      </c>
      <c r="S208" s="229">
        <v>0</v>
      </c>
      <c r="T208" s="230">
        <f>S208*H208</f>
        <v>0</v>
      </c>
      <c r="AR208" s="23" t="s">
        <v>143</v>
      </c>
      <c r="AT208" s="23" t="s">
        <v>123</v>
      </c>
      <c r="AU208" s="23" t="s">
        <v>79</v>
      </c>
      <c r="AY208" s="23" t="s">
        <v>120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77</v>
      </c>
      <c r="BK208" s="231">
        <f>ROUND(I208*H208,2)</f>
        <v>0</v>
      </c>
      <c r="BL208" s="23" t="s">
        <v>143</v>
      </c>
      <c r="BM208" s="23" t="s">
        <v>355</v>
      </c>
    </row>
    <row r="209" s="1" customFormat="1" ht="16.5" customHeight="1">
      <c r="B209" s="45"/>
      <c r="C209" s="260" t="s">
        <v>356</v>
      </c>
      <c r="D209" s="260" t="s">
        <v>255</v>
      </c>
      <c r="E209" s="261" t="s">
        <v>357</v>
      </c>
      <c r="F209" s="262" t="s">
        <v>358</v>
      </c>
      <c r="G209" s="263" t="s">
        <v>350</v>
      </c>
      <c r="H209" s="264">
        <v>5</v>
      </c>
      <c r="I209" s="265"/>
      <c r="J209" s="266">
        <f>ROUND(I209*H209,2)</f>
        <v>0</v>
      </c>
      <c r="K209" s="262" t="s">
        <v>127</v>
      </c>
      <c r="L209" s="267"/>
      <c r="M209" s="268" t="s">
        <v>21</v>
      </c>
      <c r="N209" s="269" t="s">
        <v>40</v>
      </c>
      <c r="O209" s="46"/>
      <c r="P209" s="229">
        <f>O209*H209</f>
        <v>0</v>
      </c>
      <c r="Q209" s="229">
        <v>0.097000000000000003</v>
      </c>
      <c r="R209" s="229">
        <f>Q209*H209</f>
        <v>0.48499999999999999</v>
      </c>
      <c r="S209" s="229">
        <v>0</v>
      </c>
      <c r="T209" s="230">
        <f>S209*H209</f>
        <v>0</v>
      </c>
      <c r="AR209" s="23" t="s">
        <v>164</v>
      </c>
      <c r="AT209" s="23" t="s">
        <v>255</v>
      </c>
      <c r="AU209" s="23" t="s">
        <v>79</v>
      </c>
      <c r="AY209" s="23" t="s">
        <v>120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77</v>
      </c>
      <c r="BK209" s="231">
        <f>ROUND(I209*H209,2)</f>
        <v>0</v>
      </c>
      <c r="BL209" s="23" t="s">
        <v>143</v>
      </c>
      <c r="BM209" s="23" t="s">
        <v>359</v>
      </c>
    </row>
    <row r="210" s="1" customFormat="1" ht="16.5" customHeight="1">
      <c r="B210" s="45"/>
      <c r="C210" s="260" t="s">
        <v>360</v>
      </c>
      <c r="D210" s="260" t="s">
        <v>255</v>
      </c>
      <c r="E210" s="261" t="s">
        <v>361</v>
      </c>
      <c r="F210" s="262" t="s">
        <v>362</v>
      </c>
      <c r="G210" s="263" t="s">
        <v>350</v>
      </c>
      <c r="H210" s="264">
        <v>5</v>
      </c>
      <c r="I210" s="265"/>
      <c r="J210" s="266">
        <f>ROUND(I210*H210,2)</f>
        <v>0</v>
      </c>
      <c r="K210" s="262" t="s">
        <v>127</v>
      </c>
      <c r="L210" s="267"/>
      <c r="M210" s="268" t="s">
        <v>21</v>
      </c>
      <c r="N210" s="269" t="s">
        <v>40</v>
      </c>
      <c r="O210" s="46"/>
      <c r="P210" s="229">
        <f>O210*H210</f>
        <v>0</v>
      </c>
      <c r="Q210" s="229">
        <v>0.111</v>
      </c>
      <c r="R210" s="229">
        <f>Q210*H210</f>
        <v>0.55500000000000005</v>
      </c>
      <c r="S210" s="229">
        <v>0</v>
      </c>
      <c r="T210" s="230">
        <f>S210*H210</f>
        <v>0</v>
      </c>
      <c r="AR210" s="23" t="s">
        <v>164</v>
      </c>
      <c r="AT210" s="23" t="s">
        <v>255</v>
      </c>
      <c r="AU210" s="23" t="s">
        <v>79</v>
      </c>
      <c r="AY210" s="23" t="s">
        <v>120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77</v>
      </c>
      <c r="BK210" s="231">
        <f>ROUND(I210*H210,2)</f>
        <v>0</v>
      </c>
      <c r="BL210" s="23" t="s">
        <v>143</v>
      </c>
      <c r="BM210" s="23" t="s">
        <v>363</v>
      </c>
    </row>
    <row r="211" s="1" customFormat="1" ht="16.5" customHeight="1">
      <c r="B211" s="45"/>
      <c r="C211" s="260" t="s">
        <v>364</v>
      </c>
      <c r="D211" s="260" t="s">
        <v>255</v>
      </c>
      <c r="E211" s="261" t="s">
        <v>365</v>
      </c>
      <c r="F211" s="262" t="s">
        <v>366</v>
      </c>
      <c r="G211" s="263" t="s">
        <v>350</v>
      </c>
      <c r="H211" s="264">
        <v>5</v>
      </c>
      <c r="I211" s="265"/>
      <c r="J211" s="266">
        <f>ROUND(I211*H211,2)</f>
        <v>0</v>
      </c>
      <c r="K211" s="262" t="s">
        <v>127</v>
      </c>
      <c r="L211" s="267"/>
      <c r="M211" s="268" t="s">
        <v>21</v>
      </c>
      <c r="N211" s="269" t="s">
        <v>40</v>
      </c>
      <c r="O211" s="46"/>
      <c r="P211" s="229">
        <f>O211*H211</f>
        <v>0</v>
      </c>
      <c r="Q211" s="229">
        <v>0.027</v>
      </c>
      <c r="R211" s="229">
        <f>Q211*H211</f>
        <v>0.13500000000000001</v>
      </c>
      <c r="S211" s="229">
        <v>0</v>
      </c>
      <c r="T211" s="230">
        <f>S211*H211</f>
        <v>0</v>
      </c>
      <c r="AR211" s="23" t="s">
        <v>164</v>
      </c>
      <c r="AT211" s="23" t="s">
        <v>255</v>
      </c>
      <c r="AU211" s="23" t="s">
        <v>79</v>
      </c>
      <c r="AY211" s="23" t="s">
        <v>120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77</v>
      </c>
      <c r="BK211" s="231">
        <f>ROUND(I211*H211,2)</f>
        <v>0</v>
      </c>
      <c r="BL211" s="23" t="s">
        <v>143</v>
      </c>
      <c r="BM211" s="23" t="s">
        <v>367</v>
      </c>
    </row>
    <row r="212" s="1" customFormat="1" ht="16.5" customHeight="1">
      <c r="B212" s="45"/>
      <c r="C212" s="260" t="s">
        <v>368</v>
      </c>
      <c r="D212" s="260" t="s">
        <v>255</v>
      </c>
      <c r="E212" s="261" t="s">
        <v>369</v>
      </c>
      <c r="F212" s="262" t="s">
        <v>370</v>
      </c>
      <c r="G212" s="263" t="s">
        <v>350</v>
      </c>
      <c r="H212" s="264">
        <v>5</v>
      </c>
      <c r="I212" s="265"/>
      <c r="J212" s="266">
        <f>ROUND(I212*H212,2)</f>
        <v>0</v>
      </c>
      <c r="K212" s="262" t="s">
        <v>127</v>
      </c>
      <c r="L212" s="267"/>
      <c r="M212" s="268" t="s">
        <v>21</v>
      </c>
      <c r="N212" s="269" t="s">
        <v>40</v>
      </c>
      <c r="O212" s="46"/>
      <c r="P212" s="229">
        <f>O212*H212</f>
        <v>0</v>
      </c>
      <c r="Q212" s="229">
        <v>0.0060000000000000001</v>
      </c>
      <c r="R212" s="229">
        <f>Q212*H212</f>
        <v>0.029999999999999999</v>
      </c>
      <c r="S212" s="229">
        <v>0</v>
      </c>
      <c r="T212" s="230">
        <f>S212*H212</f>
        <v>0</v>
      </c>
      <c r="AR212" s="23" t="s">
        <v>164</v>
      </c>
      <c r="AT212" s="23" t="s">
        <v>255</v>
      </c>
      <c r="AU212" s="23" t="s">
        <v>79</v>
      </c>
      <c r="AY212" s="23" t="s">
        <v>120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143</v>
      </c>
      <c r="BM212" s="23" t="s">
        <v>371</v>
      </c>
    </row>
    <row r="213" s="1" customFormat="1" ht="25.5" customHeight="1">
      <c r="B213" s="45"/>
      <c r="C213" s="220" t="s">
        <v>372</v>
      </c>
      <c r="D213" s="220" t="s">
        <v>123</v>
      </c>
      <c r="E213" s="221" t="s">
        <v>373</v>
      </c>
      <c r="F213" s="222" t="s">
        <v>374</v>
      </c>
      <c r="G213" s="223" t="s">
        <v>350</v>
      </c>
      <c r="H213" s="224">
        <v>5</v>
      </c>
      <c r="I213" s="225"/>
      <c r="J213" s="226">
        <f>ROUND(I213*H213,2)</f>
        <v>0</v>
      </c>
      <c r="K213" s="222" t="s">
        <v>127</v>
      </c>
      <c r="L213" s="71"/>
      <c r="M213" s="227" t="s">
        <v>21</v>
      </c>
      <c r="N213" s="228" t="s">
        <v>40</v>
      </c>
      <c r="O213" s="46"/>
      <c r="P213" s="229">
        <f>O213*H213</f>
        <v>0</v>
      </c>
      <c r="Q213" s="229">
        <v>0.21734000000000001</v>
      </c>
      <c r="R213" s="229">
        <f>Q213*H213</f>
        <v>1.0867</v>
      </c>
      <c r="S213" s="229">
        <v>0</v>
      </c>
      <c r="T213" s="230">
        <f>S213*H213</f>
        <v>0</v>
      </c>
      <c r="AR213" s="23" t="s">
        <v>143</v>
      </c>
      <c r="AT213" s="23" t="s">
        <v>123</v>
      </c>
      <c r="AU213" s="23" t="s">
        <v>79</v>
      </c>
      <c r="AY213" s="23" t="s">
        <v>120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77</v>
      </c>
      <c r="BK213" s="231">
        <f>ROUND(I213*H213,2)</f>
        <v>0</v>
      </c>
      <c r="BL213" s="23" t="s">
        <v>143</v>
      </c>
      <c r="BM213" s="23" t="s">
        <v>375</v>
      </c>
    </row>
    <row r="214" s="1" customFormat="1" ht="16.5" customHeight="1">
      <c r="B214" s="45"/>
      <c r="C214" s="260" t="s">
        <v>376</v>
      </c>
      <c r="D214" s="260" t="s">
        <v>255</v>
      </c>
      <c r="E214" s="261" t="s">
        <v>377</v>
      </c>
      <c r="F214" s="262" t="s">
        <v>378</v>
      </c>
      <c r="G214" s="263" t="s">
        <v>350</v>
      </c>
      <c r="H214" s="264">
        <v>2</v>
      </c>
      <c r="I214" s="265"/>
      <c r="J214" s="266">
        <f>ROUND(I214*H214,2)</f>
        <v>0</v>
      </c>
      <c r="K214" s="262" t="s">
        <v>127</v>
      </c>
      <c r="L214" s="267"/>
      <c r="M214" s="268" t="s">
        <v>21</v>
      </c>
      <c r="N214" s="269" t="s">
        <v>40</v>
      </c>
      <c r="O214" s="46"/>
      <c r="P214" s="229">
        <f>O214*H214</f>
        <v>0</v>
      </c>
      <c r="Q214" s="229">
        <v>0.038600000000000002</v>
      </c>
      <c r="R214" s="229">
        <f>Q214*H214</f>
        <v>0.077200000000000005</v>
      </c>
      <c r="S214" s="229">
        <v>0</v>
      </c>
      <c r="T214" s="230">
        <f>S214*H214</f>
        <v>0</v>
      </c>
      <c r="AR214" s="23" t="s">
        <v>164</v>
      </c>
      <c r="AT214" s="23" t="s">
        <v>255</v>
      </c>
      <c r="AU214" s="23" t="s">
        <v>79</v>
      </c>
      <c r="AY214" s="23" t="s">
        <v>120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143</v>
      </c>
      <c r="BM214" s="23" t="s">
        <v>379</v>
      </c>
    </row>
    <row r="215" s="11" customFormat="1">
      <c r="B215" s="232"/>
      <c r="C215" s="233"/>
      <c r="D215" s="234" t="s">
        <v>130</v>
      </c>
      <c r="E215" s="235" t="s">
        <v>21</v>
      </c>
      <c r="F215" s="236" t="s">
        <v>380</v>
      </c>
      <c r="G215" s="233"/>
      <c r="H215" s="237">
        <v>2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130</v>
      </c>
      <c r="AU215" s="243" t="s">
        <v>79</v>
      </c>
      <c r="AV215" s="11" t="s">
        <v>79</v>
      </c>
      <c r="AW215" s="11" t="s">
        <v>33</v>
      </c>
      <c r="AX215" s="11" t="s">
        <v>77</v>
      </c>
      <c r="AY215" s="243" t="s">
        <v>120</v>
      </c>
    </row>
    <row r="216" s="1" customFormat="1" ht="16.5" customHeight="1">
      <c r="B216" s="45"/>
      <c r="C216" s="260" t="s">
        <v>381</v>
      </c>
      <c r="D216" s="260" t="s">
        <v>255</v>
      </c>
      <c r="E216" s="261" t="s">
        <v>382</v>
      </c>
      <c r="F216" s="262" t="s">
        <v>383</v>
      </c>
      <c r="G216" s="263" t="s">
        <v>350</v>
      </c>
      <c r="H216" s="264">
        <v>3</v>
      </c>
      <c r="I216" s="265"/>
      <c r="J216" s="266">
        <f>ROUND(I216*H216,2)</f>
        <v>0</v>
      </c>
      <c r="K216" s="262" t="s">
        <v>21</v>
      </c>
      <c r="L216" s="267"/>
      <c r="M216" s="268" t="s">
        <v>21</v>
      </c>
      <c r="N216" s="269" t="s">
        <v>40</v>
      </c>
      <c r="O216" s="46"/>
      <c r="P216" s="229">
        <f>O216*H216</f>
        <v>0</v>
      </c>
      <c r="Q216" s="229">
        <v>0.088400000000000006</v>
      </c>
      <c r="R216" s="229">
        <f>Q216*H216</f>
        <v>0.26519999999999999</v>
      </c>
      <c r="S216" s="229">
        <v>0</v>
      </c>
      <c r="T216" s="230">
        <f>S216*H216</f>
        <v>0</v>
      </c>
      <c r="AR216" s="23" t="s">
        <v>164</v>
      </c>
      <c r="AT216" s="23" t="s">
        <v>255</v>
      </c>
      <c r="AU216" s="23" t="s">
        <v>79</v>
      </c>
      <c r="AY216" s="23" t="s">
        <v>120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77</v>
      </c>
      <c r="BK216" s="231">
        <f>ROUND(I216*H216,2)</f>
        <v>0</v>
      </c>
      <c r="BL216" s="23" t="s">
        <v>143</v>
      </c>
      <c r="BM216" s="23" t="s">
        <v>384</v>
      </c>
    </row>
    <row r="217" s="11" customFormat="1">
      <c r="B217" s="232"/>
      <c r="C217" s="233"/>
      <c r="D217" s="234" t="s">
        <v>130</v>
      </c>
      <c r="E217" s="235" t="s">
        <v>21</v>
      </c>
      <c r="F217" s="236" t="s">
        <v>385</v>
      </c>
      <c r="G217" s="233"/>
      <c r="H217" s="237">
        <v>3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130</v>
      </c>
      <c r="AU217" s="243" t="s">
        <v>79</v>
      </c>
      <c r="AV217" s="11" t="s">
        <v>79</v>
      </c>
      <c r="AW217" s="11" t="s">
        <v>33</v>
      </c>
      <c r="AX217" s="11" t="s">
        <v>77</v>
      </c>
      <c r="AY217" s="243" t="s">
        <v>120</v>
      </c>
    </row>
    <row r="218" s="1" customFormat="1" ht="25.5" customHeight="1">
      <c r="B218" s="45"/>
      <c r="C218" s="220" t="s">
        <v>386</v>
      </c>
      <c r="D218" s="220" t="s">
        <v>123</v>
      </c>
      <c r="E218" s="221" t="s">
        <v>387</v>
      </c>
      <c r="F218" s="222" t="s">
        <v>388</v>
      </c>
      <c r="G218" s="223" t="s">
        <v>350</v>
      </c>
      <c r="H218" s="224">
        <v>3</v>
      </c>
      <c r="I218" s="225"/>
      <c r="J218" s="226">
        <f>ROUND(I218*H218,2)</f>
        <v>0</v>
      </c>
      <c r="K218" s="222" t="s">
        <v>127</v>
      </c>
      <c r="L218" s="71"/>
      <c r="M218" s="227" t="s">
        <v>21</v>
      </c>
      <c r="N218" s="228" t="s">
        <v>40</v>
      </c>
      <c r="O218" s="46"/>
      <c r="P218" s="229">
        <f>O218*H218</f>
        <v>0</v>
      </c>
      <c r="Q218" s="229">
        <v>1.47325</v>
      </c>
      <c r="R218" s="229">
        <f>Q218*H218</f>
        <v>4.4197499999999996</v>
      </c>
      <c r="S218" s="229">
        <v>0</v>
      </c>
      <c r="T218" s="230">
        <f>S218*H218</f>
        <v>0</v>
      </c>
      <c r="AR218" s="23" t="s">
        <v>143</v>
      </c>
      <c r="AT218" s="23" t="s">
        <v>123</v>
      </c>
      <c r="AU218" s="23" t="s">
        <v>79</v>
      </c>
      <c r="AY218" s="23" t="s">
        <v>120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143</v>
      </c>
      <c r="BM218" s="23" t="s">
        <v>389</v>
      </c>
    </row>
    <row r="219" s="11" customFormat="1">
      <c r="B219" s="232"/>
      <c r="C219" s="233"/>
      <c r="D219" s="234" t="s">
        <v>130</v>
      </c>
      <c r="E219" s="235" t="s">
        <v>21</v>
      </c>
      <c r="F219" s="236" t="s">
        <v>390</v>
      </c>
      <c r="G219" s="233"/>
      <c r="H219" s="237">
        <v>1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130</v>
      </c>
      <c r="AU219" s="243" t="s">
        <v>79</v>
      </c>
      <c r="AV219" s="11" t="s">
        <v>79</v>
      </c>
      <c r="AW219" s="11" t="s">
        <v>33</v>
      </c>
      <c r="AX219" s="11" t="s">
        <v>69</v>
      </c>
      <c r="AY219" s="243" t="s">
        <v>120</v>
      </c>
    </row>
    <row r="220" s="11" customFormat="1">
      <c r="B220" s="232"/>
      <c r="C220" s="233"/>
      <c r="D220" s="234" t="s">
        <v>130</v>
      </c>
      <c r="E220" s="235" t="s">
        <v>21</v>
      </c>
      <c r="F220" s="236" t="s">
        <v>391</v>
      </c>
      <c r="G220" s="233"/>
      <c r="H220" s="237">
        <v>0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130</v>
      </c>
      <c r="AU220" s="243" t="s">
        <v>79</v>
      </c>
      <c r="AV220" s="11" t="s">
        <v>79</v>
      </c>
      <c r="AW220" s="11" t="s">
        <v>33</v>
      </c>
      <c r="AX220" s="11" t="s">
        <v>69</v>
      </c>
      <c r="AY220" s="243" t="s">
        <v>120</v>
      </c>
    </row>
    <row r="221" s="11" customFormat="1">
      <c r="B221" s="232"/>
      <c r="C221" s="233"/>
      <c r="D221" s="234" t="s">
        <v>130</v>
      </c>
      <c r="E221" s="235" t="s">
        <v>21</v>
      </c>
      <c r="F221" s="236" t="s">
        <v>392</v>
      </c>
      <c r="G221" s="233"/>
      <c r="H221" s="237">
        <v>1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130</v>
      </c>
      <c r="AU221" s="243" t="s">
        <v>79</v>
      </c>
      <c r="AV221" s="11" t="s">
        <v>79</v>
      </c>
      <c r="AW221" s="11" t="s">
        <v>33</v>
      </c>
      <c r="AX221" s="11" t="s">
        <v>69</v>
      </c>
      <c r="AY221" s="243" t="s">
        <v>120</v>
      </c>
    </row>
    <row r="222" s="11" customFormat="1">
      <c r="B222" s="232"/>
      <c r="C222" s="233"/>
      <c r="D222" s="234" t="s">
        <v>130</v>
      </c>
      <c r="E222" s="235" t="s">
        <v>21</v>
      </c>
      <c r="F222" s="236" t="s">
        <v>393</v>
      </c>
      <c r="G222" s="233"/>
      <c r="H222" s="237">
        <v>1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130</v>
      </c>
      <c r="AU222" s="243" t="s">
        <v>79</v>
      </c>
      <c r="AV222" s="11" t="s">
        <v>79</v>
      </c>
      <c r="AW222" s="11" t="s">
        <v>33</v>
      </c>
      <c r="AX222" s="11" t="s">
        <v>69</v>
      </c>
      <c r="AY222" s="243" t="s">
        <v>120</v>
      </c>
    </row>
    <row r="223" s="12" customFormat="1">
      <c r="B223" s="249"/>
      <c r="C223" s="250"/>
      <c r="D223" s="234" t="s">
        <v>130</v>
      </c>
      <c r="E223" s="251" t="s">
        <v>21</v>
      </c>
      <c r="F223" s="252" t="s">
        <v>195</v>
      </c>
      <c r="G223" s="250"/>
      <c r="H223" s="253">
        <v>3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130</v>
      </c>
      <c r="AU223" s="259" t="s">
        <v>79</v>
      </c>
      <c r="AV223" s="12" t="s">
        <v>143</v>
      </c>
      <c r="AW223" s="12" t="s">
        <v>33</v>
      </c>
      <c r="AX223" s="12" t="s">
        <v>77</v>
      </c>
      <c r="AY223" s="259" t="s">
        <v>120</v>
      </c>
    </row>
    <row r="224" s="1" customFormat="1" ht="25.5" customHeight="1">
      <c r="B224" s="45"/>
      <c r="C224" s="260" t="s">
        <v>394</v>
      </c>
      <c r="D224" s="260" t="s">
        <v>255</v>
      </c>
      <c r="E224" s="261" t="s">
        <v>395</v>
      </c>
      <c r="F224" s="262" t="s">
        <v>396</v>
      </c>
      <c r="G224" s="263" t="s">
        <v>350</v>
      </c>
      <c r="H224" s="264">
        <v>3</v>
      </c>
      <c r="I224" s="265"/>
      <c r="J224" s="266">
        <f>ROUND(I224*H224,2)</f>
        <v>0</v>
      </c>
      <c r="K224" s="262" t="s">
        <v>127</v>
      </c>
      <c r="L224" s="267"/>
      <c r="M224" s="268" t="s">
        <v>21</v>
      </c>
      <c r="N224" s="269" t="s">
        <v>40</v>
      </c>
      <c r="O224" s="46"/>
      <c r="P224" s="229">
        <f>O224*H224</f>
        <v>0</v>
      </c>
      <c r="Q224" s="229">
        <v>0.085999999999999993</v>
      </c>
      <c r="R224" s="229">
        <f>Q224*H224</f>
        <v>0.25800000000000001</v>
      </c>
      <c r="S224" s="229">
        <v>0</v>
      </c>
      <c r="T224" s="230">
        <f>S224*H224</f>
        <v>0</v>
      </c>
      <c r="AR224" s="23" t="s">
        <v>164</v>
      </c>
      <c r="AT224" s="23" t="s">
        <v>255</v>
      </c>
      <c r="AU224" s="23" t="s">
        <v>79</v>
      </c>
      <c r="AY224" s="23" t="s">
        <v>120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77</v>
      </c>
      <c r="BK224" s="231">
        <f>ROUND(I224*H224,2)</f>
        <v>0</v>
      </c>
      <c r="BL224" s="23" t="s">
        <v>143</v>
      </c>
      <c r="BM224" s="23" t="s">
        <v>397</v>
      </c>
    </row>
    <row r="225" s="11" customFormat="1">
      <c r="B225" s="232"/>
      <c r="C225" s="233"/>
      <c r="D225" s="234" t="s">
        <v>130</v>
      </c>
      <c r="E225" s="235" t="s">
        <v>21</v>
      </c>
      <c r="F225" s="236" t="s">
        <v>390</v>
      </c>
      <c r="G225" s="233"/>
      <c r="H225" s="237">
        <v>1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130</v>
      </c>
      <c r="AU225" s="243" t="s">
        <v>79</v>
      </c>
      <c r="AV225" s="11" t="s">
        <v>79</v>
      </c>
      <c r="AW225" s="11" t="s">
        <v>33</v>
      </c>
      <c r="AX225" s="11" t="s">
        <v>69</v>
      </c>
      <c r="AY225" s="243" t="s">
        <v>120</v>
      </c>
    </row>
    <row r="226" s="11" customFormat="1">
      <c r="B226" s="232"/>
      <c r="C226" s="233"/>
      <c r="D226" s="234" t="s">
        <v>130</v>
      </c>
      <c r="E226" s="235" t="s">
        <v>21</v>
      </c>
      <c r="F226" s="236" t="s">
        <v>391</v>
      </c>
      <c r="G226" s="233"/>
      <c r="H226" s="237">
        <v>0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130</v>
      </c>
      <c r="AU226" s="243" t="s">
        <v>79</v>
      </c>
      <c r="AV226" s="11" t="s">
        <v>79</v>
      </c>
      <c r="AW226" s="11" t="s">
        <v>33</v>
      </c>
      <c r="AX226" s="11" t="s">
        <v>69</v>
      </c>
      <c r="AY226" s="243" t="s">
        <v>120</v>
      </c>
    </row>
    <row r="227" s="11" customFormat="1">
      <c r="B227" s="232"/>
      <c r="C227" s="233"/>
      <c r="D227" s="234" t="s">
        <v>130</v>
      </c>
      <c r="E227" s="235" t="s">
        <v>21</v>
      </c>
      <c r="F227" s="236" t="s">
        <v>392</v>
      </c>
      <c r="G227" s="233"/>
      <c r="H227" s="237">
        <v>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130</v>
      </c>
      <c r="AU227" s="243" t="s">
        <v>79</v>
      </c>
      <c r="AV227" s="11" t="s">
        <v>79</v>
      </c>
      <c r="AW227" s="11" t="s">
        <v>33</v>
      </c>
      <c r="AX227" s="11" t="s">
        <v>69</v>
      </c>
      <c r="AY227" s="243" t="s">
        <v>120</v>
      </c>
    </row>
    <row r="228" s="11" customFormat="1">
      <c r="B228" s="232"/>
      <c r="C228" s="233"/>
      <c r="D228" s="234" t="s">
        <v>130</v>
      </c>
      <c r="E228" s="235" t="s">
        <v>21</v>
      </c>
      <c r="F228" s="236" t="s">
        <v>393</v>
      </c>
      <c r="G228" s="233"/>
      <c r="H228" s="237">
        <v>1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130</v>
      </c>
      <c r="AU228" s="243" t="s">
        <v>79</v>
      </c>
      <c r="AV228" s="11" t="s">
        <v>79</v>
      </c>
      <c r="AW228" s="11" t="s">
        <v>33</v>
      </c>
      <c r="AX228" s="11" t="s">
        <v>69</v>
      </c>
      <c r="AY228" s="243" t="s">
        <v>120</v>
      </c>
    </row>
    <row r="229" s="12" customFormat="1">
      <c r="B229" s="249"/>
      <c r="C229" s="250"/>
      <c r="D229" s="234" t="s">
        <v>130</v>
      </c>
      <c r="E229" s="251" t="s">
        <v>21</v>
      </c>
      <c r="F229" s="252" t="s">
        <v>195</v>
      </c>
      <c r="G229" s="250"/>
      <c r="H229" s="253">
        <v>3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130</v>
      </c>
      <c r="AU229" s="259" t="s">
        <v>79</v>
      </c>
      <c r="AV229" s="12" t="s">
        <v>143</v>
      </c>
      <c r="AW229" s="12" t="s">
        <v>33</v>
      </c>
      <c r="AX229" s="12" t="s">
        <v>77</v>
      </c>
      <c r="AY229" s="259" t="s">
        <v>120</v>
      </c>
    </row>
    <row r="230" s="1" customFormat="1" ht="25.5" customHeight="1">
      <c r="B230" s="45"/>
      <c r="C230" s="220" t="s">
        <v>398</v>
      </c>
      <c r="D230" s="220" t="s">
        <v>123</v>
      </c>
      <c r="E230" s="221" t="s">
        <v>399</v>
      </c>
      <c r="F230" s="222" t="s">
        <v>400</v>
      </c>
      <c r="G230" s="223" t="s">
        <v>126</v>
      </c>
      <c r="H230" s="224">
        <v>31.800000000000001</v>
      </c>
      <c r="I230" s="225"/>
      <c r="J230" s="226">
        <f>ROUND(I230*H230,2)</f>
        <v>0</v>
      </c>
      <c r="K230" s="222" t="s">
        <v>127</v>
      </c>
      <c r="L230" s="71"/>
      <c r="M230" s="227" t="s">
        <v>21</v>
      </c>
      <c r="N230" s="228" t="s">
        <v>40</v>
      </c>
      <c r="O230" s="46"/>
      <c r="P230" s="229">
        <f>O230*H230</f>
        <v>0</v>
      </c>
      <c r="Q230" s="229">
        <v>4.0000000000000003E-05</v>
      </c>
      <c r="R230" s="229">
        <f>Q230*H230</f>
        <v>0.0012720000000000001</v>
      </c>
      <c r="S230" s="229">
        <v>0</v>
      </c>
      <c r="T230" s="230">
        <f>S230*H230</f>
        <v>0</v>
      </c>
      <c r="AR230" s="23" t="s">
        <v>143</v>
      </c>
      <c r="AT230" s="23" t="s">
        <v>123</v>
      </c>
      <c r="AU230" s="23" t="s">
        <v>79</v>
      </c>
      <c r="AY230" s="23" t="s">
        <v>120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77</v>
      </c>
      <c r="BK230" s="231">
        <f>ROUND(I230*H230,2)</f>
        <v>0</v>
      </c>
      <c r="BL230" s="23" t="s">
        <v>143</v>
      </c>
      <c r="BM230" s="23" t="s">
        <v>401</v>
      </c>
    </row>
    <row r="231" s="11" customFormat="1">
      <c r="B231" s="232"/>
      <c r="C231" s="233"/>
      <c r="D231" s="234" t="s">
        <v>130</v>
      </c>
      <c r="E231" s="235" t="s">
        <v>21</v>
      </c>
      <c r="F231" s="236" t="s">
        <v>402</v>
      </c>
      <c r="G231" s="233"/>
      <c r="H231" s="237">
        <v>10.199999999999999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130</v>
      </c>
      <c r="AU231" s="243" t="s">
        <v>79</v>
      </c>
      <c r="AV231" s="11" t="s">
        <v>79</v>
      </c>
      <c r="AW231" s="11" t="s">
        <v>33</v>
      </c>
      <c r="AX231" s="11" t="s">
        <v>69</v>
      </c>
      <c r="AY231" s="243" t="s">
        <v>120</v>
      </c>
    </row>
    <row r="232" s="11" customFormat="1">
      <c r="B232" s="232"/>
      <c r="C232" s="233"/>
      <c r="D232" s="234" t="s">
        <v>130</v>
      </c>
      <c r="E232" s="235" t="s">
        <v>21</v>
      </c>
      <c r="F232" s="236" t="s">
        <v>391</v>
      </c>
      <c r="G232" s="233"/>
      <c r="H232" s="237">
        <v>0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130</v>
      </c>
      <c r="AU232" s="243" t="s">
        <v>79</v>
      </c>
      <c r="AV232" s="11" t="s">
        <v>79</v>
      </c>
      <c r="AW232" s="11" t="s">
        <v>33</v>
      </c>
      <c r="AX232" s="11" t="s">
        <v>69</v>
      </c>
      <c r="AY232" s="243" t="s">
        <v>120</v>
      </c>
    </row>
    <row r="233" s="11" customFormat="1">
      <c r="B233" s="232"/>
      <c r="C233" s="233"/>
      <c r="D233" s="234" t="s">
        <v>130</v>
      </c>
      <c r="E233" s="235" t="s">
        <v>21</v>
      </c>
      <c r="F233" s="236" t="s">
        <v>403</v>
      </c>
      <c r="G233" s="233"/>
      <c r="H233" s="237">
        <v>17.199999999999999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130</v>
      </c>
      <c r="AU233" s="243" t="s">
        <v>79</v>
      </c>
      <c r="AV233" s="11" t="s">
        <v>79</v>
      </c>
      <c r="AW233" s="11" t="s">
        <v>33</v>
      </c>
      <c r="AX233" s="11" t="s">
        <v>69</v>
      </c>
      <c r="AY233" s="243" t="s">
        <v>120</v>
      </c>
    </row>
    <row r="234" s="11" customFormat="1">
      <c r="B234" s="232"/>
      <c r="C234" s="233"/>
      <c r="D234" s="234" t="s">
        <v>130</v>
      </c>
      <c r="E234" s="235" t="s">
        <v>21</v>
      </c>
      <c r="F234" s="236" t="s">
        <v>404</v>
      </c>
      <c r="G234" s="233"/>
      <c r="H234" s="237">
        <v>4.4000000000000004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130</v>
      </c>
      <c r="AU234" s="243" t="s">
        <v>79</v>
      </c>
      <c r="AV234" s="11" t="s">
        <v>79</v>
      </c>
      <c r="AW234" s="11" t="s">
        <v>33</v>
      </c>
      <c r="AX234" s="11" t="s">
        <v>69</v>
      </c>
      <c r="AY234" s="243" t="s">
        <v>120</v>
      </c>
    </row>
    <row r="235" s="12" customFormat="1">
      <c r="B235" s="249"/>
      <c r="C235" s="250"/>
      <c r="D235" s="234" t="s">
        <v>130</v>
      </c>
      <c r="E235" s="251" t="s">
        <v>21</v>
      </c>
      <c r="F235" s="252" t="s">
        <v>195</v>
      </c>
      <c r="G235" s="250"/>
      <c r="H235" s="253">
        <v>31.800000000000001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130</v>
      </c>
      <c r="AU235" s="259" t="s">
        <v>79</v>
      </c>
      <c r="AV235" s="12" t="s">
        <v>143</v>
      </c>
      <c r="AW235" s="12" t="s">
        <v>33</v>
      </c>
      <c r="AX235" s="12" t="s">
        <v>77</v>
      </c>
      <c r="AY235" s="259" t="s">
        <v>120</v>
      </c>
    </row>
    <row r="236" s="1" customFormat="1" ht="38.25" customHeight="1">
      <c r="B236" s="45"/>
      <c r="C236" s="220" t="s">
        <v>405</v>
      </c>
      <c r="D236" s="220" t="s">
        <v>123</v>
      </c>
      <c r="E236" s="221" t="s">
        <v>406</v>
      </c>
      <c r="F236" s="222" t="s">
        <v>407</v>
      </c>
      <c r="G236" s="223" t="s">
        <v>126</v>
      </c>
      <c r="H236" s="224">
        <v>31.800000000000001</v>
      </c>
      <c r="I236" s="225"/>
      <c r="J236" s="226">
        <f>ROUND(I236*H236,2)</f>
        <v>0</v>
      </c>
      <c r="K236" s="222" t="s">
        <v>127</v>
      </c>
      <c r="L236" s="71"/>
      <c r="M236" s="227" t="s">
        <v>21</v>
      </c>
      <c r="N236" s="228" t="s">
        <v>40</v>
      </c>
      <c r="O236" s="4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" t="s">
        <v>143</v>
      </c>
      <c r="AT236" s="23" t="s">
        <v>123</v>
      </c>
      <c r="AU236" s="23" t="s">
        <v>79</v>
      </c>
      <c r="AY236" s="23" t="s">
        <v>120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23" t="s">
        <v>77</v>
      </c>
      <c r="BK236" s="231">
        <f>ROUND(I236*H236,2)</f>
        <v>0</v>
      </c>
      <c r="BL236" s="23" t="s">
        <v>143</v>
      </c>
      <c r="BM236" s="23" t="s">
        <v>408</v>
      </c>
    </row>
    <row r="237" s="11" customFormat="1">
      <c r="B237" s="232"/>
      <c r="C237" s="233"/>
      <c r="D237" s="234" t="s">
        <v>130</v>
      </c>
      <c r="E237" s="235" t="s">
        <v>21</v>
      </c>
      <c r="F237" s="236" t="s">
        <v>402</v>
      </c>
      <c r="G237" s="233"/>
      <c r="H237" s="237">
        <v>10.199999999999999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130</v>
      </c>
      <c r="AU237" s="243" t="s">
        <v>79</v>
      </c>
      <c r="AV237" s="11" t="s">
        <v>79</v>
      </c>
      <c r="AW237" s="11" t="s">
        <v>33</v>
      </c>
      <c r="AX237" s="11" t="s">
        <v>69</v>
      </c>
      <c r="AY237" s="243" t="s">
        <v>120</v>
      </c>
    </row>
    <row r="238" s="11" customFormat="1">
      <c r="B238" s="232"/>
      <c r="C238" s="233"/>
      <c r="D238" s="234" t="s">
        <v>130</v>
      </c>
      <c r="E238" s="235" t="s">
        <v>21</v>
      </c>
      <c r="F238" s="236" t="s">
        <v>391</v>
      </c>
      <c r="G238" s="233"/>
      <c r="H238" s="237">
        <v>0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130</v>
      </c>
      <c r="AU238" s="243" t="s">
        <v>79</v>
      </c>
      <c r="AV238" s="11" t="s">
        <v>79</v>
      </c>
      <c r="AW238" s="11" t="s">
        <v>33</v>
      </c>
      <c r="AX238" s="11" t="s">
        <v>69</v>
      </c>
      <c r="AY238" s="243" t="s">
        <v>120</v>
      </c>
    </row>
    <row r="239" s="11" customFormat="1">
      <c r="B239" s="232"/>
      <c r="C239" s="233"/>
      <c r="D239" s="234" t="s">
        <v>130</v>
      </c>
      <c r="E239" s="235" t="s">
        <v>21</v>
      </c>
      <c r="F239" s="236" t="s">
        <v>403</v>
      </c>
      <c r="G239" s="233"/>
      <c r="H239" s="237">
        <v>17.199999999999999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130</v>
      </c>
      <c r="AU239" s="243" t="s">
        <v>79</v>
      </c>
      <c r="AV239" s="11" t="s">
        <v>79</v>
      </c>
      <c r="AW239" s="11" t="s">
        <v>33</v>
      </c>
      <c r="AX239" s="11" t="s">
        <v>69</v>
      </c>
      <c r="AY239" s="243" t="s">
        <v>120</v>
      </c>
    </row>
    <row r="240" s="11" customFormat="1">
      <c r="B240" s="232"/>
      <c r="C240" s="233"/>
      <c r="D240" s="234" t="s">
        <v>130</v>
      </c>
      <c r="E240" s="235" t="s">
        <v>21</v>
      </c>
      <c r="F240" s="236" t="s">
        <v>404</v>
      </c>
      <c r="G240" s="233"/>
      <c r="H240" s="237">
        <v>4.4000000000000004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130</v>
      </c>
      <c r="AU240" s="243" t="s">
        <v>79</v>
      </c>
      <c r="AV240" s="11" t="s">
        <v>79</v>
      </c>
      <c r="AW240" s="11" t="s">
        <v>33</v>
      </c>
      <c r="AX240" s="11" t="s">
        <v>69</v>
      </c>
      <c r="AY240" s="243" t="s">
        <v>120</v>
      </c>
    </row>
    <row r="241" s="12" customFormat="1">
      <c r="B241" s="249"/>
      <c r="C241" s="250"/>
      <c r="D241" s="234" t="s">
        <v>130</v>
      </c>
      <c r="E241" s="251" t="s">
        <v>21</v>
      </c>
      <c r="F241" s="252" t="s">
        <v>195</v>
      </c>
      <c r="G241" s="250"/>
      <c r="H241" s="253">
        <v>31.800000000000001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130</v>
      </c>
      <c r="AU241" s="259" t="s">
        <v>79</v>
      </c>
      <c r="AV241" s="12" t="s">
        <v>143</v>
      </c>
      <c r="AW241" s="12" t="s">
        <v>33</v>
      </c>
      <c r="AX241" s="12" t="s">
        <v>77</v>
      </c>
      <c r="AY241" s="259" t="s">
        <v>120</v>
      </c>
    </row>
    <row r="242" s="1" customFormat="1" ht="25.5" customHeight="1">
      <c r="B242" s="45"/>
      <c r="C242" s="260" t="s">
        <v>409</v>
      </c>
      <c r="D242" s="260" t="s">
        <v>255</v>
      </c>
      <c r="E242" s="261" t="s">
        <v>410</v>
      </c>
      <c r="F242" s="262" t="s">
        <v>411</v>
      </c>
      <c r="G242" s="263" t="s">
        <v>126</v>
      </c>
      <c r="H242" s="264">
        <v>32.277000000000001</v>
      </c>
      <c r="I242" s="265"/>
      <c r="J242" s="266">
        <f>ROUND(I242*H242,2)</f>
        <v>0</v>
      </c>
      <c r="K242" s="262" t="s">
        <v>127</v>
      </c>
      <c r="L242" s="267"/>
      <c r="M242" s="268" t="s">
        <v>21</v>
      </c>
      <c r="N242" s="269" t="s">
        <v>40</v>
      </c>
      <c r="O242" s="46"/>
      <c r="P242" s="229">
        <f>O242*H242</f>
        <v>0</v>
      </c>
      <c r="Q242" s="229">
        <v>0.042999999999999997</v>
      </c>
      <c r="R242" s="229">
        <f>Q242*H242</f>
        <v>1.3879109999999999</v>
      </c>
      <c r="S242" s="229">
        <v>0</v>
      </c>
      <c r="T242" s="230">
        <f>S242*H242</f>
        <v>0</v>
      </c>
      <c r="AR242" s="23" t="s">
        <v>164</v>
      </c>
      <c r="AT242" s="23" t="s">
        <v>255</v>
      </c>
      <c r="AU242" s="23" t="s">
        <v>79</v>
      </c>
      <c r="AY242" s="23" t="s">
        <v>120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77</v>
      </c>
      <c r="BK242" s="231">
        <f>ROUND(I242*H242,2)</f>
        <v>0</v>
      </c>
      <c r="BL242" s="23" t="s">
        <v>143</v>
      </c>
      <c r="BM242" s="23" t="s">
        <v>412</v>
      </c>
    </row>
    <row r="243" s="11" customFormat="1">
      <c r="B243" s="232"/>
      <c r="C243" s="233"/>
      <c r="D243" s="234" t="s">
        <v>130</v>
      </c>
      <c r="E243" s="235" t="s">
        <v>21</v>
      </c>
      <c r="F243" s="236" t="s">
        <v>413</v>
      </c>
      <c r="G243" s="233"/>
      <c r="H243" s="237">
        <v>32.277000000000001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130</v>
      </c>
      <c r="AU243" s="243" t="s">
        <v>79</v>
      </c>
      <c r="AV243" s="11" t="s">
        <v>79</v>
      </c>
      <c r="AW243" s="11" t="s">
        <v>33</v>
      </c>
      <c r="AX243" s="11" t="s">
        <v>77</v>
      </c>
      <c r="AY243" s="243" t="s">
        <v>120</v>
      </c>
    </row>
    <row r="244" s="1" customFormat="1" ht="16.5" customHeight="1">
      <c r="B244" s="45"/>
      <c r="C244" s="220" t="s">
        <v>414</v>
      </c>
      <c r="D244" s="220" t="s">
        <v>123</v>
      </c>
      <c r="E244" s="221" t="s">
        <v>415</v>
      </c>
      <c r="F244" s="222" t="s">
        <v>416</v>
      </c>
      <c r="G244" s="223" t="s">
        <v>350</v>
      </c>
      <c r="H244" s="224">
        <v>51</v>
      </c>
      <c r="I244" s="225"/>
      <c r="J244" s="226">
        <f>ROUND(I244*H244,2)</f>
        <v>0</v>
      </c>
      <c r="K244" s="222" t="s">
        <v>127</v>
      </c>
      <c r="L244" s="71"/>
      <c r="M244" s="227" t="s">
        <v>21</v>
      </c>
      <c r="N244" s="228" t="s">
        <v>40</v>
      </c>
      <c r="O244" s="46"/>
      <c r="P244" s="229">
        <f>O244*H244</f>
        <v>0</v>
      </c>
      <c r="Q244" s="229">
        <v>0.42080000000000001</v>
      </c>
      <c r="R244" s="229">
        <f>Q244*H244</f>
        <v>21.460799999999999</v>
      </c>
      <c r="S244" s="229">
        <v>0</v>
      </c>
      <c r="T244" s="230">
        <f>S244*H244</f>
        <v>0</v>
      </c>
      <c r="AR244" s="23" t="s">
        <v>143</v>
      </c>
      <c r="AT244" s="23" t="s">
        <v>123</v>
      </c>
      <c r="AU244" s="23" t="s">
        <v>79</v>
      </c>
      <c r="AY244" s="23" t="s">
        <v>120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23" t="s">
        <v>77</v>
      </c>
      <c r="BK244" s="231">
        <f>ROUND(I244*H244,2)</f>
        <v>0</v>
      </c>
      <c r="BL244" s="23" t="s">
        <v>143</v>
      </c>
      <c r="BM244" s="23" t="s">
        <v>417</v>
      </c>
    </row>
    <row r="245" s="1" customFormat="1">
      <c r="B245" s="45"/>
      <c r="C245" s="73"/>
      <c r="D245" s="234" t="s">
        <v>136</v>
      </c>
      <c r="E245" s="73"/>
      <c r="F245" s="244" t="s">
        <v>418</v>
      </c>
      <c r="G245" s="73"/>
      <c r="H245" s="73"/>
      <c r="I245" s="190"/>
      <c r="J245" s="73"/>
      <c r="K245" s="73"/>
      <c r="L245" s="71"/>
      <c r="M245" s="245"/>
      <c r="N245" s="46"/>
      <c r="O245" s="46"/>
      <c r="P245" s="46"/>
      <c r="Q245" s="46"/>
      <c r="R245" s="46"/>
      <c r="S245" s="46"/>
      <c r="T245" s="94"/>
      <c r="AT245" s="23" t="s">
        <v>136</v>
      </c>
      <c r="AU245" s="23" t="s">
        <v>79</v>
      </c>
    </row>
    <row r="246" s="11" customFormat="1">
      <c r="B246" s="232"/>
      <c r="C246" s="233"/>
      <c r="D246" s="234" t="s">
        <v>130</v>
      </c>
      <c r="E246" s="235" t="s">
        <v>21</v>
      </c>
      <c r="F246" s="236" t="s">
        <v>419</v>
      </c>
      <c r="G246" s="233"/>
      <c r="H246" s="237">
        <v>51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130</v>
      </c>
      <c r="AU246" s="243" t="s">
        <v>79</v>
      </c>
      <c r="AV246" s="11" t="s">
        <v>79</v>
      </c>
      <c r="AW246" s="11" t="s">
        <v>33</v>
      </c>
      <c r="AX246" s="11" t="s">
        <v>77</v>
      </c>
      <c r="AY246" s="243" t="s">
        <v>120</v>
      </c>
    </row>
    <row r="247" s="10" customFormat="1" ht="29.88" customHeight="1">
      <c r="B247" s="204"/>
      <c r="C247" s="205"/>
      <c r="D247" s="206" t="s">
        <v>68</v>
      </c>
      <c r="E247" s="218" t="s">
        <v>168</v>
      </c>
      <c r="F247" s="218" t="s">
        <v>420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SUM(P248:P354)</f>
        <v>0</v>
      </c>
      <c r="Q247" s="212"/>
      <c r="R247" s="213">
        <f>SUM(R248:R354)</f>
        <v>208.87830250000005</v>
      </c>
      <c r="S247" s="212"/>
      <c r="T247" s="214">
        <f>SUM(T248:T354)</f>
        <v>0.49199999999999999</v>
      </c>
      <c r="AR247" s="215" t="s">
        <v>77</v>
      </c>
      <c r="AT247" s="216" t="s">
        <v>68</v>
      </c>
      <c r="AU247" s="216" t="s">
        <v>77</v>
      </c>
      <c r="AY247" s="215" t="s">
        <v>120</v>
      </c>
      <c r="BK247" s="217">
        <f>SUM(BK248:BK354)</f>
        <v>0</v>
      </c>
    </row>
    <row r="248" s="1" customFormat="1" ht="25.5" customHeight="1">
      <c r="B248" s="45"/>
      <c r="C248" s="220" t="s">
        <v>421</v>
      </c>
      <c r="D248" s="220" t="s">
        <v>123</v>
      </c>
      <c r="E248" s="221" t="s">
        <v>422</v>
      </c>
      <c r="F248" s="222" t="s">
        <v>423</v>
      </c>
      <c r="G248" s="223" t="s">
        <v>126</v>
      </c>
      <c r="H248" s="224">
        <v>7</v>
      </c>
      <c r="I248" s="225"/>
      <c r="J248" s="226">
        <f>ROUND(I248*H248,2)</f>
        <v>0</v>
      </c>
      <c r="K248" s="222" t="s">
        <v>127</v>
      </c>
      <c r="L248" s="71"/>
      <c r="M248" s="227" t="s">
        <v>21</v>
      </c>
      <c r="N248" s="228" t="s">
        <v>40</v>
      </c>
      <c r="O248" s="4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AR248" s="23" t="s">
        <v>143</v>
      </c>
      <c r="AT248" s="23" t="s">
        <v>123</v>
      </c>
      <c r="AU248" s="23" t="s">
        <v>79</v>
      </c>
      <c r="AY248" s="23" t="s">
        <v>120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77</v>
      </c>
      <c r="BK248" s="231">
        <f>ROUND(I248*H248,2)</f>
        <v>0</v>
      </c>
      <c r="BL248" s="23" t="s">
        <v>143</v>
      </c>
      <c r="BM248" s="23" t="s">
        <v>424</v>
      </c>
    </row>
    <row r="249" s="11" customFormat="1">
      <c r="B249" s="232"/>
      <c r="C249" s="233"/>
      <c r="D249" s="234" t="s">
        <v>130</v>
      </c>
      <c r="E249" s="235" t="s">
        <v>21</v>
      </c>
      <c r="F249" s="236" t="s">
        <v>425</v>
      </c>
      <c r="G249" s="233"/>
      <c r="H249" s="237">
        <v>7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130</v>
      </c>
      <c r="AU249" s="243" t="s">
        <v>79</v>
      </c>
      <c r="AV249" s="11" t="s">
        <v>79</v>
      </c>
      <c r="AW249" s="11" t="s">
        <v>33</v>
      </c>
      <c r="AX249" s="11" t="s">
        <v>77</v>
      </c>
      <c r="AY249" s="243" t="s">
        <v>120</v>
      </c>
    </row>
    <row r="250" s="1" customFormat="1" ht="25.5" customHeight="1">
      <c r="B250" s="45"/>
      <c r="C250" s="220" t="s">
        <v>419</v>
      </c>
      <c r="D250" s="220" t="s">
        <v>123</v>
      </c>
      <c r="E250" s="221" t="s">
        <v>426</v>
      </c>
      <c r="F250" s="222" t="s">
        <v>427</v>
      </c>
      <c r="G250" s="223" t="s">
        <v>126</v>
      </c>
      <c r="H250" s="224">
        <v>7</v>
      </c>
      <c r="I250" s="225"/>
      <c r="J250" s="226">
        <f>ROUND(I250*H250,2)</f>
        <v>0</v>
      </c>
      <c r="K250" s="222" t="s">
        <v>127</v>
      </c>
      <c r="L250" s="71"/>
      <c r="M250" s="227" t="s">
        <v>21</v>
      </c>
      <c r="N250" s="228" t="s">
        <v>40</v>
      </c>
      <c r="O250" s="46"/>
      <c r="P250" s="229">
        <f>O250*H250</f>
        <v>0</v>
      </c>
      <c r="Q250" s="229">
        <v>0.00014999999999999999</v>
      </c>
      <c r="R250" s="229">
        <f>Q250*H250</f>
        <v>0.0010499999999999999</v>
      </c>
      <c r="S250" s="229">
        <v>0</v>
      </c>
      <c r="T250" s="230">
        <f>S250*H250</f>
        <v>0</v>
      </c>
      <c r="AR250" s="23" t="s">
        <v>143</v>
      </c>
      <c r="AT250" s="23" t="s">
        <v>123</v>
      </c>
      <c r="AU250" s="23" t="s">
        <v>79</v>
      </c>
      <c r="AY250" s="23" t="s">
        <v>120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77</v>
      </c>
      <c r="BK250" s="231">
        <f>ROUND(I250*H250,2)</f>
        <v>0</v>
      </c>
      <c r="BL250" s="23" t="s">
        <v>143</v>
      </c>
      <c r="BM250" s="23" t="s">
        <v>428</v>
      </c>
    </row>
    <row r="251" s="11" customFormat="1">
      <c r="B251" s="232"/>
      <c r="C251" s="233"/>
      <c r="D251" s="234" t="s">
        <v>130</v>
      </c>
      <c r="E251" s="235" t="s">
        <v>21</v>
      </c>
      <c r="F251" s="236" t="s">
        <v>425</v>
      </c>
      <c r="G251" s="233"/>
      <c r="H251" s="237">
        <v>7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130</v>
      </c>
      <c r="AU251" s="243" t="s">
        <v>79</v>
      </c>
      <c r="AV251" s="11" t="s">
        <v>79</v>
      </c>
      <c r="AW251" s="11" t="s">
        <v>33</v>
      </c>
      <c r="AX251" s="11" t="s">
        <v>77</v>
      </c>
      <c r="AY251" s="243" t="s">
        <v>120</v>
      </c>
    </row>
    <row r="252" s="1" customFormat="1" ht="25.5" customHeight="1">
      <c r="B252" s="45"/>
      <c r="C252" s="220" t="s">
        <v>429</v>
      </c>
      <c r="D252" s="220" t="s">
        <v>123</v>
      </c>
      <c r="E252" s="221" t="s">
        <v>430</v>
      </c>
      <c r="F252" s="222" t="s">
        <v>431</v>
      </c>
      <c r="G252" s="223" t="s">
        <v>126</v>
      </c>
      <c r="H252" s="224">
        <v>7</v>
      </c>
      <c r="I252" s="225"/>
      <c r="J252" s="226">
        <f>ROUND(I252*H252,2)</f>
        <v>0</v>
      </c>
      <c r="K252" s="222" t="s">
        <v>127</v>
      </c>
      <c r="L252" s="71"/>
      <c r="M252" s="227" t="s">
        <v>21</v>
      </c>
      <c r="N252" s="228" t="s">
        <v>40</v>
      </c>
      <c r="O252" s="46"/>
      <c r="P252" s="229">
        <f>O252*H252</f>
        <v>0</v>
      </c>
      <c r="Q252" s="229">
        <v>0.00064999999999999997</v>
      </c>
      <c r="R252" s="229">
        <f>Q252*H252</f>
        <v>0.0045500000000000002</v>
      </c>
      <c r="S252" s="229">
        <v>0</v>
      </c>
      <c r="T252" s="230">
        <f>S252*H252</f>
        <v>0</v>
      </c>
      <c r="AR252" s="23" t="s">
        <v>143</v>
      </c>
      <c r="AT252" s="23" t="s">
        <v>123</v>
      </c>
      <c r="AU252" s="23" t="s">
        <v>79</v>
      </c>
      <c r="AY252" s="23" t="s">
        <v>120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77</v>
      </c>
      <c r="BK252" s="231">
        <f>ROUND(I252*H252,2)</f>
        <v>0</v>
      </c>
      <c r="BL252" s="23" t="s">
        <v>143</v>
      </c>
      <c r="BM252" s="23" t="s">
        <v>432</v>
      </c>
    </row>
    <row r="253" s="11" customFormat="1">
      <c r="B253" s="232"/>
      <c r="C253" s="233"/>
      <c r="D253" s="234" t="s">
        <v>130</v>
      </c>
      <c r="E253" s="235" t="s">
        <v>21</v>
      </c>
      <c r="F253" s="236" t="s">
        <v>425</v>
      </c>
      <c r="G253" s="233"/>
      <c r="H253" s="237">
        <v>7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130</v>
      </c>
      <c r="AU253" s="243" t="s">
        <v>79</v>
      </c>
      <c r="AV253" s="11" t="s">
        <v>79</v>
      </c>
      <c r="AW253" s="11" t="s">
        <v>33</v>
      </c>
      <c r="AX253" s="11" t="s">
        <v>77</v>
      </c>
      <c r="AY253" s="243" t="s">
        <v>120</v>
      </c>
    </row>
    <row r="254" s="1" customFormat="1" ht="25.5" customHeight="1">
      <c r="B254" s="45"/>
      <c r="C254" s="220" t="s">
        <v>433</v>
      </c>
      <c r="D254" s="220" t="s">
        <v>123</v>
      </c>
      <c r="E254" s="221" t="s">
        <v>434</v>
      </c>
      <c r="F254" s="222" t="s">
        <v>435</v>
      </c>
      <c r="G254" s="223" t="s">
        <v>191</v>
      </c>
      <c r="H254" s="224">
        <v>48.75</v>
      </c>
      <c r="I254" s="225"/>
      <c r="J254" s="226">
        <f>ROUND(I254*H254,2)</f>
        <v>0</v>
      </c>
      <c r="K254" s="222" t="s">
        <v>127</v>
      </c>
      <c r="L254" s="71"/>
      <c r="M254" s="227" t="s">
        <v>21</v>
      </c>
      <c r="N254" s="228" t="s">
        <v>40</v>
      </c>
      <c r="O254" s="46"/>
      <c r="P254" s="229">
        <f>O254*H254</f>
        <v>0</v>
      </c>
      <c r="Q254" s="229">
        <v>1.0000000000000001E-05</v>
      </c>
      <c r="R254" s="229">
        <f>Q254*H254</f>
        <v>0.00048750000000000003</v>
      </c>
      <c r="S254" s="229">
        <v>0</v>
      </c>
      <c r="T254" s="230">
        <f>S254*H254</f>
        <v>0</v>
      </c>
      <c r="AR254" s="23" t="s">
        <v>143</v>
      </c>
      <c r="AT254" s="23" t="s">
        <v>123</v>
      </c>
      <c r="AU254" s="23" t="s">
        <v>79</v>
      </c>
      <c r="AY254" s="23" t="s">
        <v>120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23" t="s">
        <v>77</v>
      </c>
      <c r="BK254" s="231">
        <f>ROUND(I254*H254,2)</f>
        <v>0</v>
      </c>
      <c r="BL254" s="23" t="s">
        <v>143</v>
      </c>
      <c r="BM254" s="23" t="s">
        <v>436</v>
      </c>
    </row>
    <row r="255" s="11" customFormat="1">
      <c r="B255" s="232"/>
      <c r="C255" s="233"/>
      <c r="D255" s="234" t="s">
        <v>130</v>
      </c>
      <c r="E255" s="235" t="s">
        <v>21</v>
      </c>
      <c r="F255" s="236" t="s">
        <v>437</v>
      </c>
      <c r="G255" s="233"/>
      <c r="H255" s="237">
        <v>25.5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130</v>
      </c>
      <c r="AU255" s="243" t="s">
        <v>79</v>
      </c>
      <c r="AV255" s="11" t="s">
        <v>79</v>
      </c>
      <c r="AW255" s="11" t="s">
        <v>33</v>
      </c>
      <c r="AX255" s="11" t="s">
        <v>69</v>
      </c>
      <c r="AY255" s="243" t="s">
        <v>120</v>
      </c>
    </row>
    <row r="256" s="11" customFormat="1">
      <c r="B256" s="232"/>
      <c r="C256" s="233"/>
      <c r="D256" s="234" t="s">
        <v>130</v>
      </c>
      <c r="E256" s="235" t="s">
        <v>21</v>
      </c>
      <c r="F256" s="236" t="s">
        <v>438</v>
      </c>
      <c r="G256" s="233"/>
      <c r="H256" s="237">
        <v>17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130</v>
      </c>
      <c r="AU256" s="243" t="s">
        <v>79</v>
      </c>
      <c r="AV256" s="11" t="s">
        <v>79</v>
      </c>
      <c r="AW256" s="11" t="s">
        <v>33</v>
      </c>
      <c r="AX256" s="11" t="s">
        <v>69</v>
      </c>
      <c r="AY256" s="243" t="s">
        <v>120</v>
      </c>
    </row>
    <row r="257" s="11" customFormat="1">
      <c r="B257" s="232"/>
      <c r="C257" s="233"/>
      <c r="D257" s="234" t="s">
        <v>130</v>
      </c>
      <c r="E257" s="235" t="s">
        <v>21</v>
      </c>
      <c r="F257" s="236" t="s">
        <v>439</v>
      </c>
      <c r="G257" s="233"/>
      <c r="H257" s="237">
        <v>3.25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130</v>
      </c>
      <c r="AU257" s="243" t="s">
        <v>79</v>
      </c>
      <c r="AV257" s="11" t="s">
        <v>79</v>
      </c>
      <c r="AW257" s="11" t="s">
        <v>33</v>
      </c>
      <c r="AX257" s="11" t="s">
        <v>69</v>
      </c>
      <c r="AY257" s="243" t="s">
        <v>120</v>
      </c>
    </row>
    <row r="258" s="11" customFormat="1">
      <c r="B258" s="232"/>
      <c r="C258" s="233"/>
      <c r="D258" s="234" t="s">
        <v>130</v>
      </c>
      <c r="E258" s="235" t="s">
        <v>21</v>
      </c>
      <c r="F258" s="236" t="s">
        <v>440</v>
      </c>
      <c r="G258" s="233"/>
      <c r="H258" s="237">
        <v>3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130</v>
      </c>
      <c r="AU258" s="243" t="s">
        <v>79</v>
      </c>
      <c r="AV258" s="11" t="s">
        <v>79</v>
      </c>
      <c r="AW258" s="11" t="s">
        <v>33</v>
      </c>
      <c r="AX258" s="11" t="s">
        <v>69</v>
      </c>
      <c r="AY258" s="243" t="s">
        <v>120</v>
      </c>
    </row>
    <row r="259" s="12" customFormat="1">
      <c r="B259" s="249"/>
      <c r="C259" s="250"/>
      <c r="D259" s="234" t="s">
        <v>130</v>
      </c>
      <c r="E259" s="251" t="s">
        <v>21</v>
      </c>
      <c r="F259" s="252" t="s">
        <v>195</v>
      </c>
      <c r="G259" s="250"/>
      <c r="H259" s="253">
        <v>48.75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130</v>
      </c>
      <c r="AU259" s="259" t="s">
        <v>79</v>
      </c>
      <c r="AV259" s="12" t="s">
        <v>143</v>
      </c>
      <c r="AW259" s="12" t="s">
        <v>33</v>
      </c>
      <c r="AX259" s="12" t="s">
        <v>77</v>
      </c>
      <c r="AY259" s="259" t="s">
        <v>120</v>
      </c>
    </row>
    <row r="260" s="1" customFormat="1" ht="25.5" customHeight="1">
      <c r="B260" s="45"/>
      <c r="C260" s="220" t="s">
        <v>441</v>
      </c>
      <c r="D260" s="220" t="s">
        <v>123</v>
      </c>
      <c r="E260" s="221" t="s">
        <v>442</v>
      </c>
      <c r="F260" s="222" t="s">
        <v>443</v>
      </c>
      <c r="G260" s="223" t="s">
        <v>191</v>
      </c>
      <c r="H260" s="224">
        <v>48.75</v>
      </c>
      <c r="I260" s="225"/>
      <c r="J260" s="226">
        <f>ROUND(I260*H260,2)</f>
        <v>0</v>
      </c>
      <c r="K260" s="222" t="s">
        <v>127</v>
      </c>
      <c r="L260" s="71"/>
      <c r="M260" s="227" t="s">
        <v>21</v>
      </c>
      <c r="N260" s="228" t="s">
        <v>40</v>
      </c>
      <c r="O260" s="46"/>
      <c r="P260" s="229">
        <f>O260*H260</f>
        <v>0</v>
      </c>
      <c r="Q260" s="229">
        <v>0.00059999999999999995</v>
      </c>
      <c r="R260" s="229">
        <f>Q260*H260</f>
        <v>0.029249999999999998</v>
      </c>
      <c r="S260" s="229">
        <v>0</v>
      </c>
      <c r="T260" s="230">
        <f>S260*H260</f>
        <v>0</v>
      </c>
      <c r="AR260" s="23" t="s">
        <v>143</v>
      </c>
      <c r="AT260" s="23" t="s">
        <v>123</v>
      </c>
      <c r="AU260" s="23" t="s">
        <v>79</v>
      </c>
      <c r="AY260" s="23" t="s">
        <v>120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77</v>
      </c>
      <c r="BK260" s="231">
        <f>ROUND(I260*H260,2)</f>
        <v>0</v>
      </c>
      <c r="BL260" s="23" t="s">
        <v>143</v>
      </c>
      <c r="BM260" s="23" t="s">
        <v>444</v>
      </c>
    </row>
    <row r="261" s="11" customFormat="1">
      <c r="B261" s="232"/>
      <c r="C261" s="233"/>
      <c r="D261" s="234" t="s">
        <v>130</v>
      </c>
      <c r="E261" s="235" t="s">
        <v>21</v>
      </c>
      <c r="F261" s="236" t="s">
        <v>437</v>
      </c>
      <c r="G261" s="233"/>
      <c r="H261" s="237">
        <v>25.5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130</v>
      </c>
      <c r="AU261" s="243" t="s">
        <v>79</v>
      </c>
      <c r="AV261" s="11" t="s">
        <v>79</v>
      </c>
      <c r="AW261" s="11" t="s">
        <v>33</v>
      </c>
      <c r="AX261" s="11" t="s">
        <v>69</v>
      </c>
      <c r="AY261" s="243" t="s">
        <v>120</v>
      </c>
    </row>
    <row r="262" s="11" customFormat="1">
      <c r="B262" s="232"/>
      <c r="C262" s="233"/>
      <c r="D262" s="234" t="s">
        <v>130</v>
      </c>
      <c r="E262" s="235" t="s">
        <v>21</v>
      </c>
      <c r="F262" s="236" t="s">
        <v>438</v>
      </c>
      <c r="G262" s="233"/>
      <c r="H262" s="237">
        <v>17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130</v>
      </c>
      <c r="AU262" s="243" t="s">
        <v>79</v>
      </c>
      <c r="AV262" s="11" t="s">
        <v>79</v>
      </c>
      <c r="AW262" s="11" t="s">
        <v>33</v>
      </c>
      <c r="AX262" s="11" t="s">
        <v>69</v>
      </c>
      <c r="AY262" s="243" t="s">
        <v>120</v>
      </c>
    </row>
    <row r="263" s="11" customFormat="1">
      <c r="B263" s="232"/>
      <c r="C263" s="233"/>
      <c r="D263" s="234" t="s">
        <v>130</v>
      </c>
      <c r="E263" s="235" t="s">
        <v>21</v>
      </c>
      <c r="F263" s="236" t="s">
        <v>439</v>
      </c>
      <c r="G263" s="233"/>
      <c r="H263" s="237">
        <v>3.25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130</v>
      </c>
      <c r="AU263" s="243" t="s">
        <v>79</v>
      </c>
      <c r="AV263" s="11" t="s">
        <v>79</v>
      </c>
      <c r="AW263" s="11" t="s">
        <v>33</v>
      </c>
      <c r="AX263" s="11" t="s">
        <v>69</v>
      </c>
      <c r="AY263" s="243" t="s">
        <v>120</v>
      </c>
    </row>
    <row r="264" s="11" customFormat="1">
      <c r="B264" s="232"/>
      <c r="C264" s="233"/>
      <c r="D264" s="234" t="s">
        <v>130</v>
      </c>
      <c r="E264" s="235" t="s">
        <v>21</v>
      </c>
      <c r="F264" s="236" t="s">
        <v>440</v>
      </c>
      <c r="G264" s="233"/>
      <c r="H264" s="237">
        <v>3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130</v>
      </c>
      <c r="AU264" s="243" t="s">
        <v>79</v>
      </c>
      <c r="AV264" s="11" t="s">
        <v>79</v>
      </c>
      <c r="AW264" s="11" t="s">
        <v>33</v>
      </c>
      <c r="AX264" s="11" t="s">
        <v>69</v>
      </c>
      <c r="AY264" s="243" t="s">
        <v>120</v>
      </c>
    </row>
    <row r="265" s="12" customFormat="1">
      <c r="B265" s="249"/>
      <c r="C265" s="250"/>
      <c r="D265" s="234" t="s">
        <v>130</v>
      </c>
      <c r="E265" s="251" t="s">
        <v>21</v>
      </c>
      <c r="F265" s="252" t="s">
        <v>195</v>
      </c>
      <c r="G265" s="250"/>
      <c r="H265" s="253">
        <v>48.75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AT265" s="259" t="s">
        <v>130</v>
      </c>
      <c r="AU265" s="259" t="s">
        <v>79</v>
      </c>
      <c r="AV265" s="12" t="s">
        <v>143</v>
      </c>
      <c r="AW265" s="12" t="s">
        <v>33</v>
      </c>
      <c r="AX265" s="12" t="s">
        <v>77</v>
      </c>
      <c r="AY265" s="259" t="s">
        <v>120</v>
      </c>
    </row>
    <row r="266" s="1" customFormat="1" ht="25.5" customHeight="1">
      <c r="B266" s="45"/>
      <c r="C266" s="220" t="s">
        <v>445</v>
      </c>
      <c r="D266" s="220" t="s">
        <v>123</v>
      </c>
      <c r="E266" s="221" t="s">
        <v>446</v>
      </c>
      <c r="F266" s="222" t="s">
        <v>447</v>
      </c>
      <c r="G266" s="223" t="s">
        <v>191</v>
      </c>
      <c r="H266" s="224">
        <v>48.75</v>
      </c>
      <c r="I266" s="225"/>
      <c r="J266" s="226">
        <f>ROUND(I266*H266,2)</f>
        <v>0</v>
      </c>
      <c r="K266" s="222" t="s">
        <v>127</v>
      </c>
      <c r="L266" s="71"/>
      <c r="M266" s="227" t="s">
        <v>21</v>
      </c>
      <c r="N266" s="228" t="s">
        <v>40</v>
      </c>
      <c r="O266" s="46"/>
      <c r="P266" s="229">
        <f>O266*H266</f>
        <v>0</v>
      </c>
      <c r="Q266" s="229">
        <v>0.0025999999999999999</v>
      </c>
      <c r="R266" s="229">
        <f>Q266*H266</f>
        <v>0.12675</v>
      </c>
      <c r="S266" s="229">
        <v>0</v>
      </c>
      <c r="T266" s="230">
        <f>S266*H266</f>
        <v>0</v>
      </c>
      <c r="AR266" s="23" t="s">
        <v>143</v>
      </c>
      <c r="AT266" s="23" t="s">
        <v>123</v>
      </c>
      <c r="AU266" s="23" t="s">
        <v>79</v>
      </c>
      <c r="AY266" s="23" t="s">
        <v>120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23" t="s">
        <v>77</v>
      </c>
      <c r="BK266" s="231">
        <f>ROUND(I266*H266,2)</f>
        <v>0</v>
      </c>
      <c r="BL266" s="23" t="s">
        <v>143</v>
      </c>
      <c r="BM266" s="23" t="s">
        <v>448</v>
      </c>
    </row>
    <row r="267" s="11" customFormat="1">
      <c r="B267" s="232"/>
      <c r="C267" s="233"/>
      <c r="D267" s="234" t="s">
        <v>130</v>
      </c>
      <c r="E267" s="235" t="s">
        <v>21</v>
      </c>
      <c r="F267" s="236" t="s">
        <v>437</v>
      </c>
      <c r="G267" s="233"/>
      <c r="H267" s="237">
        <v>25.5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130</v>
      </c>
      <c r="AU267" s="243" t="s">
        <v>79</v>
      </c>
      <c r="AV267" s="11" t="s">
        <v>79</v>
      </c>
      <c r="AW267" s="11" t="s">
        <v>33</v>
      </c>
      <c r="AX267" s="11" t="s">
        <v>69</v>
      </c>
      <c r="AY267" s="243" t="s">
        <v>120</v>
      </c>
    </row>
    <row r="268" s="11" customFormat="1">
      <c r="B268" s="232"/>
      <c r="C268" s="233"/>
      <c r="D268" s="234" t="s">
        <v>130</v>
      </c>
      <c r="E268" s="235" t="s">
        <v>21</v>
      </c>
      <c r="F268" s="236" t="s">
        <v>438</v>
      </c>
      <c r="G268" s="233"/>
      <c r="H268" s="237">
        <v>17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130</v>
      </c>
      <c r="AU268" s="243" t="s">
        <v>79</v>
      </c>
      <c r="AV268" s="11" t="s">
        <v>79</v>
      </c>
      <c r="AW268" s="11" t="s">
        <v>33</v>
      </c>
      <c r="AX268" s="11" t="s">
        <v>69</v>
      </c>
      <c r="AY268" s="243" t="s">
        <v>120</v>
      </c>
    </row>
    <row r="269" s="11" customFormat="1">
      <c r="B269" s="232"/>
      <c r="C269" s="233"/>
      <c r="D269" s="234" t="s">
        <v>130</v>
      </c>
      <c r="E269" s="235" t="s">
        <v>21</v>
      </c>
      <c r="F269" s="236" t="s">
        <v>439</v>
      </c>
      <c r="G269" s="233"/>
      <c r="H269" s="237">
        <v>3.25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130</v>
      </c>
      <c r="AU269" s="243" t="s">
        <v>79</v>
      </c>
      <c r="AV269" s="11" t="s">
        <v>79</v>
      </c>
      <c r="AW269" s="11" t="s">
        <v>33</v>
      </c>
      <c r="AX269" s="11" t="s">
        <v>69</v>
      </c>
      <c r="AY269" s="243" t="s">
        <v>120</v>
      </c>
    </row>
    <row r="270" s="11" customFormat="1">
      <c r="B270" s="232"/>
      <c r="C270" s="233"/>
      <c r="D270" s="234" t="s">
        <v>130</v>
      </c>
      <c r="E270" s="235" t="s">
        <v>21</v>
      </c>
      <c r="F270" s="236" t="s">
        <v>440</v>
      </c>
      <c r="G270" s="233"/>
      <c r="H270" s="237">
        <v>3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130</v>
      </c>
      <c r="AU270" s="243" t="s">
        <v>79</v>
      </c>
      <c r="AV270" s="11" t="s">
        <v>79</v>
      </c>
      <c r="AW270" s="11" t="s">
        <v>33</v>
      </c>
      <c r="AX270" s="11" t="s">
        <v>69</v>
      </c>
      <c r="AY270" s="243" t="s">
        <v>120</v>
      </c>
    </row>
    <row r="271" s="12" customFormat="1">
      <c r="B271" s="249"/>
      <c r="C271" s="250"/>
      <c r="D271" s="234" t="s">
        <v>130</v>
      </c>
      <c r="E271" s="251" t="s">
        <v>21</v>
      </c>
      <c r="F271" s="252" t="s">
        <v>195</v>
      </c>
      <c r="G271" s="250"/>
      <c r="H271" s="253">
        <v>48.75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130</v>
      </c>
      <c r="AU271" s="259" t="s">
        <v>79</v>
      </c>
      <c r="AV271" s="12" t="s">
        <v>143</v>
      </c>
      <c r="AW271" s="12" t="s">
        <v>33</v>
      </c>
      <c r="AX271" s="12" t="s">
        <v>77</v>
      </c>
      <c r="AY271" s="259" t="s">
        <v>120</v>
      </c>
    </row>
    <row r="272" s="1" customFormat="1" ht="16.5" customHeight="1">
      <c r="B272" s="45"/>
      <c r="C272" s="220" t="s">
        <v>449</v>
      </c>
      <c r="D272" s="220" t="s">
        <v>123</v>
      </c>
      <c r="E272" s="221" t="s">
        <v>450</v>
      </c>
      <c r="F272" s="222" t="s">
        <v>451</v>
      </c>
      <c r="G272" s="223" t="s">
        <v>350</v>
      </c>
      <c r="H272" s="224">
        <v>18</v>
      </c>
      <c r="I272" s="225"/>
      <c r="J272" s="226">
        <f>ROUND(I272*H272,2)</f>
        <v>0</v>
      </c>
      <c r="K272" s="222" t="s">
        <v>127</v>
      </c>
      <c r="L272" s="71"/>
      <c r="M272" s="227" t="s">
        <v>21</v>
      </c>
      <c r="N272" s="228" t="s">
        <v>40</v>
      </c>
      <c r="O272" s="46"/>
      <c r="P272" s="229">
        <f>O272*H272</f>
        <v>0</v>
      </c>
      <c r="Q272" s="229">
        <v>0.11171</v>
      </c>
      <c r="R272" s="229">
        <f>Q272*H272</f>
        <v>2.01078</v>
      </c>
      <c r="S272" s="229">
        <v>0</v>
      </c>
      <c r="T272" s="230">
        <f>S272*H272</f>
        <v>0</v>
      </c>
      <c r="AR272" s="23" t="s">
        <v>143</v>
      </c>
      <c r="AT272" s="23" t="s">
        <v>123</v>
      </c>
      <c r="AU272" s="23" t="s">
        <v>79</v>
      </c>
      <c r="AY272" s="23" t="s">
        <v>120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23" t="s">
        <v>77</v>
      </c>
      <c r="BK272" s="231">
        <f>ROUND(I272*H272,2)</f>
        <v>0</v>
      </c>
      <c r="BL272" s="23" t="s">
        <v>143</v>
      </c>
      <c r="BM272" s="23" t="s">
        <v>452</v>
      </c>
    </row>
    <row r="273" s="1" customFormat="1" ht="16.5" customHeight="1">
      <c r="B273" s="45"/>
      <c r="C273" s="260" t="s">
        <v>453</v>
      </c>
      <c r="D273" s="260" t="s">
        <v>255</v>
      </c>
      <c r="E273" s="261" t="s">
        <v>454</v>
      </c>
      <c r="F273" s="262" t="s">
        <v>455</v>
      </c>
      <c r="G273" s="263" t="s">
        <v>350</v>
      </c>
      <c r="H273" s="264">
        <v>18</v>
      </c>
      <c r="I273" s="265"/>
      <c r="J273" s="266">
        <f>ROUND(I273*H273,2)</f>
        <v>0</v>
      </c>
      <c r="K273" s="262" t="s">
        <v>21</v>
      </c>
      <c r="L273" s="267"/>
      <c r="M273" s="268" t="s">
        <v>21</v>
      </c>
      <c r="N273" s="269" t="s">
        <v>40</v>
      </c>
      <c r="O273" s="46"/>
      <c r="P273" s="229">
        <f>O273*H273</f>
        <v>0</v>
      </c>
      <c r="Q273" s="229">
        <v>0.0115</v>
      </c>
      <c r="R273" s="229">
        <f>Q273*H273</f>
        <v>0.20699999999999999</v>
      </c>
      <c r="S273" s="229">
        <v>0</v>
      </c>
      <c r="T273" s="230">
        <f>S273*H273</f>
        <v>0</v>
      </c>
      <c r="AR273" s="23" t="s">
        <v>164</v>
      </c>
      <c r="AT273" s="23" t="s">
        <v>255</v>
      </c>
      <c r="AU273" s="23" t="s">
        <v>79</v>
      </c>
      <c r="AY273" s="23" t="s">
        <v>120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23" t="s">
        <v>77</v>
      </c>
      <c r="BK273" s="231">
        <f>ROUND(I273*H273,2)</f>
        <v>0</v>
      </c>
      <c r="BL273" s="23" t="s">
        <v>143</v>
      </c>
      <c r="BM273" s="23" t="s">
        <v>456</v>
      </c>
    </row>
    <row r="274" s="1" customFormat="1" ht="38.25" customHeight="1">
      <c r="B274" s="45"/>
      <c r="C274" s="220" t="s">
        <v>457</v>
      </c>
      <c r="D274" s="220" t="s">
        <v>123</v>
      </c>
      <c r="E274" s="221" t="s">
        <v>458</v>
      </c>
      <c r="F274" s="222" t="s">
        <v>459</v>
      </c>
      <c r="G274" s="223" t="s">
        <v>350</v>
      </c>
      <c r="H274" s="224">
        <v>6</v>
      </c>
      <c r="I274" s="225"/>
      <c r="J274" s="226">
        <f>ROUND(I274*H274,2)</f>
        <v>0</v>
      </c>
      <c r="K274" s="222" t="s">
        <v>127</v>
      </c>
      <c r="L274" s="71"/>
      <c r="M274" s="227" t="s">
        <v>21</v>
      </c>
      <c r="N274" s="228" t="s">
        <v>40</v>
      </c>
      <c r="O274" s="46"/>
      <c r="P274" s="229">
        <f>O274*H274</f>
        <v>0</v>
      </c>
      <c r="Q274" s="229">
        <v>0</v>
      </c>
      <c r="R274" s="229">
        <f>Q274*H274</f>
        <v>0</v>
      </c>
      <c r="S274" s="229">
        <v>0.082000000000000003</v>
      </c>
      <c r="T274" s="230">
        <f>S274*H274</f>
        <v>0.49199999999999999</v>
      </c>
      <c r="AR274" s="23" t="s">
        <v>143</v>
      </c>
      <c r="AT274" s="23" t="s">
        <v>123</v>
      </c>
      <c r="AU274" s="23" t="s">
        <v>79</v>
      </c>
      <c r="AY274" s="23" t="s">
        <v>120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23" t="s">
        <v>77</v>
      </c>
      <c r="BK274" s="231">
        <f>ROUND(I274*H274,2)</f>
        <v>0</v>
      </c>
      <c r="BL274" s="23" t="s">
        <v>143</v>
      </c>
      <c r="BM274" s="23" t="s">
        <v>460</v>
      </c>
    </row>
    <row r="275" s="1" customFormat="1">
      <c r="B275" s="45"/>
      <c r="C275" s="73"/>
      <c r="D275" s="234" t="s">
        <v>136</v>
      </c>
      <c r="E275" s="73"/>
      <c r="F275" s="244" t="s">
        <v>461</v>
      </c>
      <c r="G275" s="73"/>
      <c r="H275" s="73"/>
      <c r="I275" s="190"/>
      <c r="J275" s="73"/>
      <c r="K275" s="73"/>
      <c r="L275" s="71"/>
      <c r="M275" s="245"/>
      <c r="N275" s="46"/>
      <c r="O275" s="46"/>
      <c r="P275" s="46"/>
      <c r="Q275" s="46"/>
      <c r="R275" s="46"/>
      <c r="S275" s="46"/>
      <c r="T275" s="94"/>
      <c r="AT275" s="23" t="s">
        <v>136</v>
      </c>
      <c r="AU275" s="23" t="s">
        <v>79</v>
      </c>
    </row>
    <row r="276" s="11" customFormat="1">
      <c r="B276" s="232"/>
      <c r="C276" s="233"/>
      <c r="D276" s="234" t="s">
        <v>130</v>
      </c>
      <c r="E276" s="235" t="s">
        <v>21</v>
      </c>
      <c r="F276" s="236" t="s">
        <v>462</v>
      </c>
      <c r="G276" s="233"/>
      <c r="H276" s="237">
        <v>1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130</v>
      </c>
      <c r="AU276" s="243" t="s">
        <v>79</v>
      </c>
      <c r="AV276" s="11" t="s">
        <v>79</v>
      </c>
      <c r="AW276" s="11" t="s">
        <v>33</v>
      </c>
      <c r="AX276" s="11" t="s">
        <v>69</v>
      </c>
      <c r="AY276" s="243" t="s">
        <v>120</v>
      </c>
    </row>
    <row r="277" s="11" customFormat="1">
      <c r="B277" s="232"/>
      <c r="C277" s="233"/>
      <c r="D277" s="234" t="s">
        <v>130</v>
      </c>
      <c r="E277" s="235" t="s">
        <v>21</v>
      </c>
      <c r="F277" s="236" t="s">
        <v>463</v>
      </c>
      <c r="G277" s="233"/>
      <c r="H277" s="237">
        <v>1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130</v>
      </c>
      <c r="AU277" s="243" t="s">
        <v>79</v>
      </c>
      <c r="AV277" s="11" t="s">
        <v>79</v>
      </c>
      <c r="AW277" s="11" t="s">
        <v>33</v>
      </c>
      <c r="AX277" s="11" t="s">
        <v>69</v>
      </c>
      <c r="AY277" s="243" t="s">
        <v>120</v>
      </c>
    </row>
    <row r="278" s="11" customFormat="1">
      <c r="B278" s="232"/>
      <c r="C278" s="233"/>
      <c r="D278" s="234" t="s">
        <v>130</v>
      </c>
      <c r="E278" s="235" t="s">
        <v>21</v>
      </c>
      <c r="F278" s="236" t="s">
        <v>464</v>
      </c>
      <c r="G278" s="233"/>
      <c r="H278" s="237">
        <v>1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130</v>
      </c>
      <c r="AU278" s="243" t="s">
        <v>79</v>
      </c>
      <c r="AV278" s="11" t="s">
        <v>79</v>
      </c>
      <c r="AW278" s="11" t="s">
        <v>33</v>
      </c>
      <c r="AX278" s="11" t="s">
        <v>69</v>
      </c>
      <c r="AY278" s="243" t="s">
        <v>120</v>
      </c>
    </row>
    <row r="279" s="11" customFormat="1">
      <c r="B279" s="232"/>
      <c r="C279" s="233"/>
      <c r="D279" s="234" t="s">
        <v>130</v>
      </c>
      <c r="E279" s="235" t="s">
        <v>21</v>
      </c>
      <c r="F279" s="236" t="s">
        <v>465</v>
      </c>
      <c r="G279" s="233"/>
      <c r="H279" s="237">
        <v>1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130</v>
      </c>
      <c r="AU279" s="243" t="s">
        <v>79</v>
      </c>
      <c r="AV279" s="11" t="s">
        <v>79</v>
      </c>
      <c r="AW279" s="11" t="s">
        <v>33</v>
      </c>
      <c r="AX279" s="11" t="s">
        <v>69</v>
      </c>
      <c r="AY279" s="243" t="s">
        <v>120</v>
      </c>
    </row>
    <row r="280" s="11" customFormat="1">
      <c r="B280" s="232"/>
      <c r="C280" s="233"/>
      <c r="D280" s="234" t="s">
        <v>130</v>
      </c>
      <c r="E280" s="235" t="s">
        <v>21</v>
      </c>
      <c r="F280" s="236" t="s">
        <v>466</v>
      </c>
      <c r="G280" s="233"/>
      <c r="H280" s="237">
        <v>1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130</v>
      </c>
      <c r="AU280" s="243" t="s">
        <v>79</v>
      </c>
      <c r="AV280" s="11" t="s">
        <v>79</v>
      </c>
      <c r="AW280" s="11" t="s">
        <v>33</v>
      </c>
      <c r="AX280" s="11" t="s">
        <v>69</v>
      </c>
      <c r="AY280" s="243" t="s">
        <v>120</v>
      </c>
    </row>
    <row r="281" s="11" customFormat="1">
      <c r="B281" s="232"/>
      <c r="C281" s="233"/>
      <c r="D281" s="234" t="s">
        <v>130</v>
      </c>
      <c r="E281" s="235" t="s">
        <v>21</v>
      </c>
      <c r="F281" s="236" t="s">
        <v>467</v>
      </c>
      <c r="G281" s="233"/>
      <c r="H281" s="237">
        <v>1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130</v>
      </c>
      <c r="AU281" s="243" t="s">
        <v>79</v>
      </c>
      <c r="AV281" s="11" t="s">
        <v>79</v>
      </c>
      <c r="AW281" s="11" t="s">
        <v>33</v>
      </c>
      <c r="AX281" s="11" t="s">
        <v>69</v>
      </c>
      <c r="AY281" s="243" t="s">
        <v>120</v>
      </c>
    </row>
    <row r="282" s="12" customFormat="1">
      <c r="B282" s="249"/>
      <c r="C282" s="250"/>
      <c r="D282" s="234" t="s">
        <v>130</v>
      </c>
      <c r="E282" s="251" t="s">
        <v>21</v>
      </c>
      <c r="F282" s="252" t="s">
        <v>195</v>
      </c>
      <c r="G282" s="250"/>
      <c r="H282" s="253">
        <v>6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130</v>
      </c>
      <c r="AU282" s="259" t="s">
        <v>79</v>
      </c>
      <c r="AV282" s="12" t="s">
        <v>143</v>
      </c>
      <c r="AW282" s="12" t="s">
        <v>33</v>
      </c>
      <c r="AX282" s="12" t="s">
        <v>77</v>
      </c>
      <c r="AY282" s="259" t="s">
        <v>120</v>
      </c>
    </row>
    <row r="283" s="1" customFormat="1" ht="25.5" customHeight="1">
      <c r="B283" s="45"/>
      <c r="C283" s="220" t="s">
        <v>468</v>
      </c>
      <c r="D283" s="220" t="s">
        <v>123</v>
      </c>
      <c r="E283" s="221" t="s">
        <v>469</v>
      </c>
      <c r="F283" s="222" t="s">
        <v>470</v>
      </c>
      <c r="G283" s="223" t="s">
        <v>350</v>
      </c>
      <c r="H283" s="224">
        <v>10</v>
      </c>
      <c r="I283" s="225"/>
      <c r="J283" s="226">
        <f>ROUND(I283*H283,2)</f>
        <v>0</v>
      </c>
      <c r="K283" s="222" t="s">
        <v>127</v>
      </c>
      <c r="L283" s="71"/>
      <c r="M283" s="227" t="s">
        <v>21</v>
      </c>
      <c r="N283" s="228" t="s">
        <v>40</v>
      </c>
      <c r="O283" s="46"/>
      <c r="P283" s="229">
        <f>O283*H283</f>
        <v>0</v>
      </c>
      <c r="Q283" s="229">
        <v>0.00069999999999999999</v>
      </c>
      <c r="R283" s="229">
        <f>Q283*H283</f>
        <v>0.0070000000000000001</v>
      </c>
      <c r="S283" s="229">
        <v>0</v>
      </c>
      <c r="T283" s="230">
        <f>S283*H283</f>
        <v>0</v>
      </c>
      <c r="AR283" s="23" t="s">
        <v>143</v>
      </c>
      <c r="AT283" s="23" t="s">
        <v>123</v>
      </c>
      <c r="AU283" s="23" t="s">
        <v>79</v>
      </c>
      <c r="AY283" s="23" t="s">
        <v>120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23" t="s">
        <v>77</v>
      </c>
      <c r="BK283" s="231">
        <f>ROUND(I283*H283,2)</f>
        <v>0</v>
      </c>
      <c r="BL283" s="23" t="s">
        <v>143</v>
      </c>
      <c r="BM283" s="23" t="s">
        <v>471</v>
      </c>
    </row>
    <row r="284" s="11" customFormat="1">
      <c r="B284" s="232"/>
      <c r="C284" s="233"/>
      <c r="D284" s="234" t="s">
        <v>130</v>
      </c>
      <c r="E284" s="235" t="s">
        <v>21</v>
      </c>
      <c r="F284" s="236" t="s">
        <v>462</v>
      </c>
      <c r="G284" s="233"/>
      <c r="H284" s="237">
        <v>1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130</v>
      </c>
      <c r="AU284" s="243" t="s">
        <v>79</v>
      </c>
      <c r="AV284" s="11" t="s">
        <v>79</v>
      </c>
      <c r="AW284" s="11" t="s">
        <v>33</v>
      </c>
      <c r="AX284" s="11" t="s">
        <v>69</v>
      </c>
      <c r="AY284" s="243" t="s">
        <v>120</v>
      </c>
    </row>
    <row r="285" s="11" customFormat="1">
      <c r="B285" s="232"/>
      <c r="C285" s="233"/>
      <c r="D285" s="234" t="s">
        <v>130</v>
      </c>
      <c r="E285" s="235" t="s">
        <v>21</v>
      </c>
      <c r="F285" s="236" t="s">
        <v>463</v>
      </c>
      <c r="G285" s="233"/>
      <c r="H285" s="237">
        <v>1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130</v>
      </c>
      <c r="AU285" s="243" t="s">
        <v>79</v>
      </c>
      <c r="AV285" s="11" t="s">
        <v>79</v>
      </c>
      <c r="AW285" s="11" t="s">
        <v>33</v>
      </c>
      <c r="AX285" s="11" t="s">
        <v>69</v>
      </c>
      <c r="AY285" s="243" t="s">
        <v>120</v>
      </c>
    </row>
    <row r="286" s="11" customFormat="1">
      <c r="B286" s="232"/>
      <c r="C286" s="233"/>
      <c r="D286" s="234" t="s">
        <v>130</v>
      </c>
      <c r="E286" s="235" t="s">
        <v>21</v>
      </c>
      <c r="F286" s="236" t="s">
        <v>472</v>
      </c>
      <c r="G286" s="233"/>
      <c r="H286" s="237">
        <v>2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130</v>
      </c>
      <c r="AU286" s="243" t="s">
        <v>79</v>
      </c>
      <c r="AV286" s="11" t="s">
        <v>79</v>
      </c>
      <c r="AW286" s="11" t="s">
        <v>33</v>
      </c>
      <c r="AX286" s="11" t="s">
        <v>69</v>
      </c>
      <c r="AY286" s="243" t="s">
        <v>120</v>
      </c>
    </row>
    <row r="287" s="11" customFormat="1">
      <c r="B287" s="232"/>
      <c r="C287" s="233"/>
      <c r="D287" s="234" t="s">
        <v>130</v>
      </c>
      <c r="E287" s="235" t="s">
        <v>21</v>
      </c>
      <c r="F287" s="236" t="s">
        <v>465</v>
      </c>
      <c r="G287" s="233"/>
      <c r="H287" s="237">
        <v>1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130</v>
      </c>
      <c r="AU287" s="243" t="s">
        <v>79</v>
      </c>
      <c r="AV287" s="11" t="s">
        <v>79</v>
      </c>
      <c r="AW287" s="11" t="s">
        <v>33</v>
      </c>
      <c r="AX287" s="11" t="s">
        <v>69</v>
      </c>
      <c r="AY287" s="243" t="s">
        <v>120</v>
      </c>
    </row>
    <row r="288" s="11" customFormat="1">
      <c r="B288" s="232"/>
      <c r="C288" s="233"/>
      <c r="D288" s="234" t="s">
        <v>130</v>
      </c>
      <c r="E288" s="235" t="s">
        <v>21</v>
      </c>
      <c r="F288" s="236" t="s">
        <v>466</v>
      </c>
      <c r="G288" s="233"/>
      <c r="H288" s="237">
        <v>1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130</v>
      </c>
      <c r="AU288" s="243" t="s">
        <v>79</v>
      </c>
      <c r="AV288" s="11" t="s">
        <v>79</v>
      </c>
      <c r="AW288" s="11" t="s">
        <v>33</v>
      </c>
      <c r="AX288" s="11" t="s">
        <v>69</v>
      </c>
      <c r="AY288" s="243" t="s">
        <v>120</v>
      </c>
    </row>
    <row r="289" s="11" customFormat="1">
      <c r="B289" s="232"/>
      <c r="C289" s="233"/>
      <c r="D289" s="234" t="s">
        <v>130</v>
      </c>
      <c r="E289" s="235" t="s">
        <v>21</v>
      </c>
      <c r="F289" s="236" t="s">
        <v>467</v>
      </c>
      <c r="G289" s="233"/>
      <c r="H289" s="237">
        <v>1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130</v>
      </c>
      <c r="AU289" s="243" t="s">
        <v>79</v>
      </c>
      <c r="AV289" s="11" t="s">
        <v>79</v>
      </c>
      <c r="AW289" s="11" t="s">
        <v>33</v>
      </c>
      <c r="AX289" s="11" t="s">
        <v>69</v>
      </c>
      <c r="AY289" s="243" t="s">
        <v>120</v>
      </c>
    </row>
    <row r="290" s="11" customFormat="1">
      <c r="B290" s="232"/>
      <c r="C290" s="233"/>
      <c r="D290" s="234" t="s">
        <v>130</v>
      </c>
      <c r="E290" s="235" t="s">
        <v>21</v>
      </c>
      <c r="F290" s="236" t="s">
        <v>473</v>
      </c>
      <c r="G290" s="233"/>
      <c r="H290" s="237">
        <v>3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130</v>
      </c>
      <c r="AU290" s="243" t="s">
        <v>79</v>
      </c>
      <c r="AV290" s="11" t="s">
        <v>79</v>
      </c>
      <c r="AW290" s="11" t="s">
        <v>33</v>
      </c>
      <c r="AX290" s="11" t="s">
        <v>69</v>
      </c>
      <c r="AY290" s="243" t="s">
        <v>120</v>
      </c>
    </row>
    <row r="291" s="12" customFormat="1">
      <c r="B291" s="249"/>
      <c r="C291" s="250"/>
      <c r="D291" s="234" t="s">
        <v>130</v>
      </c>
      <c r="E291" s="251" t="s">
        <v>21</v>
      </c>
      <c r="F291" s="252" t="s">
        <v>195</v>
      </c>
      <c r="G291" s="250"/>
      <c r="H291" s="253">
        <v>10</v>
      </c>
      <c r="I291" s="254"/>
      <c r="J291" s="250"/>
      <c r="K291" s="250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130</v>
      </c>
      <c r="AU291" s="259" t="s">
        <v>79</v>
      </c>
      <c r="AV291" s="12" t="s">
        <v>143</v>
      </c>
      <c r="AW291" s="12" t="s">
        <v>33</v>
      </c>
      <c r="AX291" s="12" t="s">
        <v>77</v>
      </c>
      <c r="AY291" s="259" t="s">
        <v>120</v>
      </c>
    </row>
    <row r="292" s="1" customFormat="1" ht="16.5" customHeight="1">
      <c r="B292" s="45"/>
      <c r="C292" s="260" t="s">
        <v>474</v>
      </c>
      <c r="D292" s="260" t="s">
        <v>255</v>
      </c>
      <c r="E292" s="261" t="s">
        <v>475</v>
      </c>
      <c r="F292" s="262" t="s">
        <v>476</v>
      </c>
      <c r="G292" s="263" t="s">
        <v>350</v>
      </c>
      <c r="H292" s="264">
        <v>3</v>
      </c>
      <c r="I292" s="265"/>
      <c r="J292" s="266">
        <f>ROUND(I292*H292,2)</f>
        <v>0</v>
      </c>
      <c r="K292" s="262" t="s">
        <v>127</v>
      </c>
      <c r="L292" s="267"/>
      <c r="M292" s="268" t="s">
        <v>21</v>
      </c>
      <c r="N292" s="269" t="s">
        <v>40</v>
      </c>
      <c r="O292" s="46"/>
      <c r="P292" s="229">
        <f>O292*H292</f>
        <v>0</v>
      </c>
      <c r="Q292" s="229">
        <v>0.0025999999999999999</v>
      </c>
      <c r="R292" s="229">
        <f>Q292*H292</f>
        <v>0.0077999999999999996</v>
      </c>
      <c r="S292" s="229">
        <v>0</v>
      </c>
      <c r="T292" s="230">
        <f>S292*H292</f>
        <v>0</v>
      </c>
      <c r="AR292" s="23" t="s">
        <v>164</v>
      </c>
      <c r="AT292" s="23" t="s">
        <v>255</v>
      </c>
      <c r="AU292" s="23" t="s">
        <v>79</v>
      </c>
      <c r="AY292" s="23" t="s">
        <v>120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77</v>
      </c>
      <c r="BK292" s="231">
        <f>ROUND(I292*H292,2)</f>
        <v>0</v>
      </c>
      <c r="BL292" s="23" t="s">
        <v>143</v>
      </c>
      <c r="BM292" s="23" t="s">
        <v>477</v>
      </c>
    </row>
    <row r="293" s="11" customFormat="1">
      <c r="B293" s="232"/>
      <c r="C293" s="233"/>
      <c r="D293" s="234" t="s">
        <v>130</v>
      </c>
      <c r="E293" s="235" t="s">
        <v>21</v>
      </c>
      <c r="F293" s="236" t="s">
        <v>473</v>
      </c>
      <c r="G293" s="233"/>
      <c r="H293" s="237">
        <v>3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130</v>
      </c>
      <c r="AU293" s="243" t="s">
        <v>79</v>
      </c>
      <c r="AV293" s="11" t="s">
        <v>79</v>
      </c>
      <c r="AW293" s="11" t="s">
        <v>33</v>
      </c>
      <c r="AX293" s="11" t="s">
        <v>77</v>
      </c>
      <c r="AY293" s="243" t="s">
        <v>120</v>
      </c>
    </row>
    <row r="294" s="1" customFormat="1" ht="16.5" customHeight="1">
      <c r="B294" s="45"/>
      <c r="C294" s="260" t="s">
        <v>478</v>
      </c>
      <c r="D294" s="260" t="s">
        <v>255</v>
      </c>
      <c r="E294" s="261" t="s">
        <v>479</v>
      </c>
      <c r="F294" s="262" t="s">
        <v>480</v>
      </c>
      <c r="G294" s="263" t="s">
        <v>350</v>
      </c>
      <c r="H294" s="264">
        <v>9</v>
      </c>
      <c r="I294" s="265"/>
      <c r="J294" s="266">
        <f>ROUND(I294*H294,2)</f>
        <v>0</v>
      </c>
      <c r="K294" s="262" t="s">
        <v>127</v>
      </c>
      <c r="L294" s="267"/>
      <c r="M294" s="268" t="s">
        <v>21</v>
      </c>
      <c r="N294" s="269" t="s">
        <v>40</v>
      </c>
      <c r="O294" s="46"/>
      <c r="P294" s="229">
        <f>O294*H294</f>
        <v>0</v>
      </c>
      <c r="Q294" s="229">
        <v>0.0064999999999999997</v>
      </c>
      <c r="R294" s="229">
        <f>Q294*H294</f>
        <v>0.058499999999999996</v>
      </c>
      <c r="S294" s="229">
        <v>0</v>
      </c>
      <c r="T294" s="230">
        <f>S294*H294</f>
        <v>0</v>
      </c>
      <c r="AR294" s="23" t="s">
        <v>164</v>
      </c>
      <c r="AT294" s="23" t="s">
        <v>255</v>
      </c>
      <c r="AU294" s="23" t="s">
        <v>79</v>
      </c>
      <c r="AY294" s="23" t="s">
        <v>120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23" t="s">
        <v>77</v>
      </c>
      <c r="BK294" s="231">
        <f>ROUND(I294*H294,2)</f>
        <v>0</v>
      </c>
      <c r="BL294" s="23" t="s">
        <v>143</v>
      </c>
      <c r="BM294" s="23" t="s">
        <v>481</v>
      </c>
    </row>
    <row r="295" s="11" customFormat="1">
      <c r="B295" s="232"/>
      <c r="C295" s="233"/>
      <c r="D295" s="234" t="s">
        <v>130</v>
      </c>
      <c r="E295" s="235" t="s">
        <v>21</v>
      </c>
      <c r="F295" s="236" t="s">
        <v>462</v>
      </c>
      <c r="G295" s="233"/>
      <c r="H295" s="237">
        <v>1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130</v>
      </c>
      <c r="AU295" s="243" t="s">
        <v>79</v>
      </c>
      <c r="AV295" s="11" t="s">
        <v>79</v>
      </c>
      <c r="AW295" s="11" t="s">
        <v>33</v>
      </c>
      <c r="AX295" s="11" t="s">
        <v>69</v>
      </c>
      <c r="AY295" s="243" t="s">
        <v>120</v>
      </c>
    </row>
    <row r="296" s="11" customFormat="1">
      <c r="B296" s="232"/>
      <c r="C296" s="233"/>
      <c r="D296" s="234" t="s">
        <v>130</v>
      </c>
      <c r="E296" s="235" t="s">
        <v>21</v>
      </c>
      <c r="F296" s="236" t="s">
        <v>463</v>
      </c>
      <c r="G296" s="233"/>
      <c r="H296" s="237">
        <v>1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130</v>
      </c>
      <c r="AU296" s="243" t="s">
        <v>79</v>
      </c>
      <c r="AV296" s="11" t="s">
        <v>79</v>
      </c>
      <c r="AW296" s="11" t="s">
        <v>33</v>
      </c>
      <c r="AX296" s="11" t="s">
        <v>69</v>
      </c>
      <c r="AY296" s="243" t="s">
        <v>120</v>
      </c>
    </row>
    <row r="297" s="11" customFormat="1">
      <c r="B297" s="232"/>
      <c r="C297" s="233"/>
      <c r="D297" s="234" t="s">
        <v>130</v>
      </c>
      <c r="E297" s="235" t="s">
        <v>21</v>
      </c>
      <c r="F297" s="236" t="s">
        <v>464</v>
      </c>
      <c r="G297" s="233"/>
      <c r="H297" s="237">
        <v>1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130</v>
      </c>
      <c r="AU297" s="243" t="s">
        <v>79</v>
      </c>
      <c r="AV297" s="11" t="s">
        <v>79</v>
      </c>
      <c r="AW297" s="11" t="s">
        <v>33</v>
      </c>
      <c r="AX297" s="11" t="s">
        <v>69</v>
      </c>
      <c r="AY297" s="243" t="s">
        <v>120</v>
      </c>
    </row>
    <row r="298" s="11" customFormat="1">
      <c r="B298" s="232"/>
      <c r="C298" s="233"/>
      <c r="D298" s="234" t="s">
        <v>130</v>
      </c>
      <c r="E298" s="235" t="s">
        <v>21</v>
      </c>
      <c r="F298" s="236" t="s">
        <v>465</v>
      </c>
      <c r="G298" s="233"/>
      <c r="H298" s="237">
        <v>1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130</v>
      </c>
      <c r="AU298" s="243" t="s">
        <v>79</v>
      </c>
      <c r="AV298" s="11" t="s">
        <v>79</v>
      </c>
      <c r="AW298" s="11" t="s">
        <v>33</v>
      </c>
      <c r="AX298" s="11" t="s">
        <v>69</v>
      </c>
      <c r="AY298" s="243" t="s">
        <v>120</v>
      </c>
    </row>
    <row r="299" s="11" customFormat="1">
      <c r="B299" s="232"/>
      <c r="C299" s="233"/>
      <c r="D299" s="234" t="s">
        <v>130</v>
      </c>
      <c r="E299" s="235" t="s">
        <v>21</v>
      </c>
      <c r="F299" s="236" t="s">
        <v>466</v>
      </c>
      <c r="G299" s="233"/>
      <c r="H299" s="237">
        <v>1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130</v>
      </c>
      <c r="AU299" s="243" t="s">
        <v>79</v>
      </c>
      <c r="AV299" s="11" t="s">
        <v>79</v>
      </c>
      <c r="AW299" s="11" t="s">
        <v>33</v>
      </c>
      <c r="AX299" s="11" t="s">
        <v>69</v>
      </c>
      <c r="AY299" s="243" t="s">
        <v>120</v>
      </c>
    </row>
    <row r="300" s="11" customFormat="1">
      <c r="B300" s="232"/>
      <c r="C300" s="233"/>
      <c r="D300" s="234" t="s">
        <v>130</v>
      </c>
      <c r="E300" s="235" t="s">
        <v>21</v>
      </c>
      <c r="F300" s="236" t="s">
        <v>467</v>
      </c>
      <c r="G300" s="233"/>
      <c r="H300" s="237">
        <v>1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130</v>
      </c>
      <c r="AU300" s="243" t="s">
        <v>79</v>
      </c>
      <c r="AV300" s="11" t="s">
        <v>79</v>
      </c>
      <c r="AW300" s="11" t="s">
        <v>33</v>
      </c>
      <c r="AX300" s="11" t="s">
        <v>69</v>
      </c>
      <c r="AY300" s="243" t="s">
        <v>120</v>
      </c>
    </row>
    <row r="301" s="11" customFormat="1">
      <c r="B301" s="232"/>
      <c r="C301" s="233"/>
      <c r="D301" s="234" t="s">
        <v>130</v>
      </c>
      <c r="E301" s="235" t="s">
        <v>21</v>
      </c>
      <c r="F301" s="236" t="s">
        <v>473</v>
      </c>
      <c r="G301" s="233"/>
      <c r="H301" s="237">
        <v>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130</v>
      </c>
      <c r="AU301" s="243" t="s">
        <v>79</v>
      </c>
      <c r="AV301" s="11" t="s">
        <v>79</v>
      </c>
      <c r="AW301" s="11" t="s">
        <v>33</v>
      </c>
      <c r="AX301" s="11" t="s">
        <v>69</v>
      </c>
      <c r="AY301" s="243" t="s">
        <v>120</v>
      </c>
    </row>
    <row r="302" s="12" customFormat="1">
      <c r="B302" s="249"/>
      <c r="C302" s="250"/>
      <c r="D302" s="234" t="s">
        <v>130</v>
      </c>
      <c r="E302" s="251" t="s">
        <v>21</v>
      </c>
      <c r="F302" s="252" t="s">
        <v>195</v>
      </c>
      <c r="G302" s="250"/>
      <c r="H302" s="253">
        <v>9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130</v>
      </c>
      <c r="AU302" s="259" t="s">
        <v>79</v>
      </c>
      <c r="AV302" s="12" t="s">
        <v>143</v>
      </c>
      <c r="AW302" s="12" t="s">
        <v>33</v>
      </c>
      <c r="AX302" s="12" t="s">
        <v>77</v>
      </c>
      <c r="AY302" s="259" t="s">
        <v>120</v>
      </c>
    </row>
    <row r="303" s="1" customFormat="1" ht="16.5" customHeight="1">
      <c r="B303" s="45"/>
      <c r="C303" s="220" t="s">
        <v>482</v>
      </c>
      <c r="D303" s="220" t="s">
        <v>123</v>
      </c>
      <c r="E303" s="221" t="s">
        <v>483</v>
      </c>
      <c r="F303" s="222" t="s">
        <v>484</v>
      </c>
      <c r="G303" s="223" t="s">
        <v>350</v>
      </c>
      <c r="H303" s="224">
        <v>9</v>
      </c>
      <c r="I303" s="225"/>
      <c r="J303" s="226">
        <f>ROUND(I303*H303,2)</f>
        <v>0</v>
      </c>
      <c r="K303" s="222" t="s">
        <v>127</v>
      </c>
      <c r="L303" s="71"/>
      <c r="M303" s="227" t="s">
        <v>21</v>
      </c>
      <c r="N303" s="228" t="s">
        <v>40</v>
      </c>
      <c r="O303" s="46"/>
      <c r="P303" s="229">
        <f>O303*H303</f>
        <v>0</v>
      </c>
      <c r="Q303" s="229">
        <v>0.11241</v>
      </c>
      <c r="R303" s="229">
        <f>Q303*H303</f>
        <v>1.01169</v>
      </c>
      <c r="S303" s="229">
        <v>0</v>
      </c>
      <c r="T303" s="230">
        <f>S303*H303</f>
        <v>0</v>
      </c>
      <c r="AR303" s="23" t="s">
        <v>143</v>
      </c>
      <c r="AT303" s="23" t="s">
        <v>123</v>
      </c>
      <c r="AU303" s="23" t="s">
        <v>79</v>
      </c>
      <c r="AY303" s="23" t="s">
        <v>120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23" t="s">
        <v>77</v>
      </c>
      <c r="BK303" s="231">
        <f>ROUND(I303*H303,2)</f>
        <v>0</v>
      </c>
      <c r="BL303" s="23" t="s">
        <v>143</v>
      </c>
      <c r="BM303" s="23" t="s">
        <v>485</v>
      </c>
    </row>
    <row r="304" s="11" customFormat="1">
      <c r="B304" s="232"/>
      <c r="C304" s="233"/>
      <c r="D304" s="234" t="s">
        <v>130</v>
      </c>
      <c r="E304" s="235" t="s">
        <v>21</v>
      </c>
      <c r="F304" s="236" t="s">
        <v>462</v>
      </c>
      <c r="G304" s="233"/>
      <c r="H304" s="237">
        <v>1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130</v>
      </c>
      <c r="AU304" s="243" t="s">
        <v>79</v>
      </c>
      <c r="AV304" s="11" t="s">
        <v>79</v>
      </c>
      <c r="AW304" s="11" t="s">
        <v>33</v>
      </c>
      <c r="AX304" s="11" t="s">
        <v>69</v>
      </c>
      <c r="AY304" s="243" t="s">
        <v>120</v>
      </c>
    </row>
    <row r="305" s="11" customFormat="1">
      <c r="B305" s="232"/>
      <c r="C305" s="233"/>
      <c r="D305" s="234" t="s">
        <v>130</v>
      </c>
      <c r="E305" s="235" t="s">
        <v>21</v>
      </c>
      <c r="F305" s="236" t="s">
        <v>463</v>
      </c>
      <c r="G305" s="233"/>
      <c r="H305" s="237">
        <v>1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130</v>
      </c>
      <c r="AU305" s="243" t="s">
        <v>79</v>
      </c>
      <c r="AV305" s="11" t="s">
        <v>79</v>
      </c>
      <c r="AW305" s="11" t="s">
        <v>33</v>
      </c>
      <c r="AX305" s="11" t="s">
        <v>69</v>
      </c>
      <c r="AY305" s="243" t="s">
        <v>120</v>
      </c>
    </row>
    <row r="306" s="11" customFormat="1">
      <c r="B306" s="232"/>
      <c r="C306" s="233"/>
      <c r="D306" s="234" t="s">
        <v>130</v>
      </c>
      <c r="E306" s="235" t="s">
        <v>21</v>
      </c>
      <c r="F306" s="236" t="s">
        <v>464</v>
      </c>
      <c r="G306" s="233"/>
      <c r="H306" s="237">
        <v>1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130</v>
      </c>
      <c r="AU306" s="243" t="s">
        <v>79</v>
      </c>
      <c r="AV306" s="11" t="s">
        <v>79</v>
      </c>
      <c r="AW306" s="11" t="s">
        <v>33</v>
      </c>
      <c r="AX306" s="11" t="s">
        <v>69</v>
      </c>
      <c r="AY306" s="243" t="s">
        <v>120</v>
      </c>
    </row>
    <row r="307" s="11" customFormat="1">
      <c r="B307" s="232"/>
      <c r="C307" s="233"/>
      <c r="D307" s="234" t="s">
        <v>130</v>
      </c>
      <c r="E307" s="235" t="s">
        <v>21</v>
      </c>
      <c r="F307" s="236" t="s">
        <v>465</v>
      </c>
      <c r="G307" s="233"/>
      <c r="H307" s="237">
        <v>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130</v>
      </c>
      <c r="AU307" s="243" t="s">
        <v>79</v>
      </c>
      <c r="AV307" s="11" t="s">
        <v>79</v>
      </c>
      <c r="AW307" s="11" t="s">
        <v>33</v>
      </c>
      <c r="AX307" s="11" t="s">
        <v>69</v>
      </c>
      <c r="AY307" s="243" t="s">
        <v>120</v>
      </c>
    </row>
    <row r="308" s="11" customFormat="1">
      <c r="B308" s="232"/>
      <c r="C308" s="233"/>
      <c r="D308" s="234" t="s">
        <v>130</v>
      </c>
      <c r="E308" s="235" t="s">
        <v>21</v>
      </c>
      <c r="F308" s="236" t="s">
        <v>466</v>
      </c>
      <c r="G308" s="233"/>
      <c r="H308" s="237">
        <v>1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130</v>
      </c>
      <c r="AU308" s="243" t="s">
        <v>79</v>
      </c>
      <c r="AV308" s="11" t="s">
        <v>79</v>
      </c>
      <c r="AW308" s="11" t="s">
        <v>33</v>
      </c>
      <c r="AX308" s="11" t="s">
        <v>69</v>
      </c>
      <c r="AY308" s="243" t="s">
        <v>120</v>
      </c>
    </row>
    <row r="309" s="11" customFormat="1">
      <c r="B309" s="232"/>
      <c r="C309" s="233"/>
      <c r="D309" s="234" t="s">
        <v>130</v>
      </c>
      <c r="E309" s="235" t="s">
        <v>21</v>
      </c>
      <c r="F309" s="236" t="s">
        <v>467</v>
      </c>
      <c r="G309" s="233"/>
      <c r="H309" s="237">
        <v>1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130</v>
      </c>
      <c r="AU309" s="243" t="s">
        <v>79</v>
      </c>
      <c r="AV309" s="11" t="s">
        <v>79</v>
      </c>
      <c r="AW309" s="11" t="s">
        <v>33</v>
      </c>
      <c r="AX309" s="11" t="s">
        <v>69</v>
      </c>
      <c r="AY309" s="243" t="s">
        <v>120</v>
      </c>
    </row>
    <row r="310" s="11" customFormat="1">
      <c r="B310" s="232"/>
      <c r="C310" s="233"/>
      <c r="D310" s="234" t="s">
        <v>130</v>
      </c>
      <c r="E310" s="235" t="s">
        <v>21</v>
      </c>
      <c r="F310" s="236" t="s">
        <v>473</v>
      </c>
      <c r="G310" s="233"/>
      <c r="H310" s="237">
        <v>3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130</v>
      </c>
      <c r="AU310" s="243" t="s">
        <v>79</v>
      </c>
      <c r="AV310" s="11" t="s">
        <v>79</v>
      </c>
      <c r="AW310" s="11" t="s">
        <v>33</v>
      </c>
      <c r="AX310" s="11" t="s">
        <v>69</v>
      </c>
      <c r="AY310" s="243" t="s">
        <v>120</v>
      </c>
    </row>
    <row r="311" s="12" customFormat="1">
      <c r="B311" s="249"/>
      <c r="C311" s="250"/>
      <c r="D311" s="234" t="s">
        <v>130</v>
      </c>
      <c r="E311" s="251" t="s">
        <v>21</v>
      </c>
      <c r="F311" s="252" t="s">
        <v>195</v>
      </c>
      <c r="G311" s="250"/>
      <c r="H311" s="253">
        <v>9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130</v>
      </c>
      <c r="AU311" s="259" t="s">
        <v>79</v>
      </c>
      <c r="AV311" s="12" t="s">
        <v>143</v>
      </c>
      <c r="AW311" s="12" t="s">
        <v>33</v>
      </c>
      <c r="AX311" s="12" t="s">
        <v>77</v>
      </c>
      <c r="AY311" s="259" t="s">
        <v>120</v>
      </c>
    </row>
    <row r="312" s="1" customFormat="1" ht="16.5" customHeight="1">
      <c r="B312" s="45"/>
      <c r="C312" s="260" t="s">
        <v>486</v>
      </c>
      <c r="D312" s="260" t="s">
        <v>255</v>
      </c>
      <c r="E312" s="261" t="s">
        <v>487</v>
      </c>
      <c r="F312" s="262" t="s">
        <v>488</v>
      </c>
      <c r="G312" s="263" t="s">
        <v>350</v>
      </c>
      <c r="H312" s="264">
        <v>9</v>
      </c>
      <c r="I312" s="265"/>
      <c r="J312" s="266">
        <f>ROUND(I312*H312,2)</f>
        <v>0</v>
      </c>
      <c r="K312" s="262" t="s">
        <v>127</v>
      </c>
      <c r="L312" s="267"/>
      <c r="M312" s="268" t="s">
        <v>21</v>
      </c>
      <c r="N312" s="269" t="s">
        <v>40</v>
      </c>
      <c r="O312" s="46"/>
      <c r="P312" s="229">
        <f>O312*H312</f>
        <v>0</v>
      </c>
      <c r="Q312" s="229">
        <v>0.0033</v>
      </c>
      <c r="R312" s="229">
        <f>Q312*H312</f>
        <v>0.029700000000000001</v>
      </c>
      <c r="S312" s="229">
        <v>0</v>
      </c>
      <c r="T312" s="230">
        <f>S312*H312</f>
        <v>0</v>
      </c>
      <c r="AR312" s="23" t="s">
        <v>164</v>
      </c>
      <c r="AT312" s="23" t="s">
        <v>255</v>
      </c>
      <c r="AU312" s="23" t="s">
        <v>79</v>
      </c>
      <c r="AY312" s="23" t="s">
        <v>120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23" t="s">
        <v>77</v>
      </c>
      <c r="BK312" s="231">
        <f>ROUND(I312*H312,2)</f>
        <v>0</v>
      </c>
      <c r="BL312" s="23" t="s">
        <v>143</v>
      </c>
      <c r="BM312" s="23" t="s">
        <v>489</v>
      </c>
    </row>
    <row r="313" s="11" customFormat="1">
      <c r="B313" s="232"/>
      <c r="C313" s="233"/>
      <c r="D313" s="234" t="s">
        <v>130</v>
      </c>
      <c r="E313" s="235" t="s">
        <v>21</v>
      </c>
      <c r="F313" s="236" t="s">
        <v>462</v>
      </c>
      <c r="G313" s="233"/>
      <c r="H313" s="237">
        <v>1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130</v>
      </c>
      <c r="AU313" s="243" t="s">
        <v>79</v>
      </c>
      <c r="AV313" s="11" t="s">
        <v>79</v>
      </c>
      <c r="AW313" s="11" t="s">
        <v>33</v>
      </c>
      <c r="AX313" s="11" t="s">
        <v>69</v>
      </c>
      <c r="AY313" s="243" t="s">
        <v>120</v>
      </c>
    </row>
    <row r="314" s="11" customFormat="1">
      <c r="B314" s="232"/>
      <c r="C314" s="233"/>
      <c r="D314" s="234" t="s">
        <v>130</v>
      </c>
      <c r="E314" s="235" t="s">
        <v>21</v>
      </c>
      <c r="F314" s="236" t="s">
        <v>463</v>
      </c>
      <c r="G314" s="233"/>
      <c r="H314" s="237">
        <v>1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130</v>
      </c>
      <c r="AU314" s="243" t="s">
        <v>79</v>
      </c>
      <c r="AV314" s="11" t="s">
        <v>79</v>
      </c>
      <c r="AW314" s="11" t="s">
        <v>33</v>
      </c>
      <c r="AX314" s="11" t="s">
        <v>69</v>
      </c>
      <c r="AY314" s="243" t="s">
        <v>120</v>
      </c>
    </row>
    <row r="315" s="11" customFormat="1">
      <c r="B315" s="232"/>
      <c r="C315" s="233"/>
      <c r="D315" s="234" t="s">
        <v>130</v>
      </c>
      <c r="E315" s="235" t="s">
        <v>21</v>
      </c>
      <c r="F315" s="236" t="s">
        <v>464</v>
      </c>
      <c r="G315" s="233"/>
      <c r="H315" s="237">
        <v>1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130</v>
      </c>
      <c r="AU315" s="243" t="s">
        <v>79</v>
      </c>
      <c r="AV315" s="11" t="s">
        <v>79</v>
      </c>
      <c r="AW315" s="11" t="s">
        <v>33</v>
      </c>
      <c r="AX315" s="11" t="s">
        <v>69</v>
      </c>
      <c r="AY315" s="243" t="s">
        <v>120</v>
      </c>
    </row>
    <row r="316" s="11" customFormat="1">
      <c r="B316" s="232"/>
      <c r="C316" s="233"/>
      <c r="D316" s="234" t="s">
        <v>130</v>
      </c>
      <c r="E316" s="235" t="s">
        <v>21</v>
      </c>
      <c r="F316" s="236" t="s">
        <v>465</v>
      </c>
      <c r="G316" s="233"/>
      <c r="H316" s="237">
        <v>1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130</v>
      </c>
      <c r="AU316" s="243" t="s">
        <v>79</v>
      </c>
      <c r="AV316" s="11" t="s">
        <v>79</v>
      </c>
      <c r="AW316" s="11" t="s">
        <v>33</v>
      </c>
      <c r="AX316" s="11" t="s">
        <v>69</v>
      </c>
      <c r="AY316" s="243" t="s">
        <v>120</v>
      </c>
    </row>
    <row r="317" s="11" customFormat="1">
      <c r="B317" s="232"/>
      <c r="C317" s="233"/>
      <c r="D317" s="234" t="s">
        <v>130</v>
      </c>
      <c r="E317" s="235" t="s">
        <v>21</v>
      </c>
      <c r="F317" s="236" t="s">
        <v>466</v>
      </c>
      <c r="G317" s="233"/>
      <c r="H317" s="237">
        <v>1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130</v>
      </c>
      <c r="AU317" s="243" t="s">
        <v>79</v>
      </c>
      <c r="AV317" s="11" t="s">
        <v>79</v>
      </c>
      <c r="AW317" s="11" t="s">
        <v>33</v>
      </c>
      <c r="AX317" s="11" t="s">
        <v>69</v>
      </c>
      <c r="AY317" s="243" t="s">
        <v>120</v>
      </c>
    </row>
    <row r="318" s="11" customFormat="1">
      <c r="B318" s="232"/>
      <c r="C318" s="233"/>
      <c r="D318" s="234" t="s">
        <v>130</v>
      </c>
      <c r="E318" s="235" t="s">
        <v>21</v>
      </c>
      <c r="F318" s="236" t="s">
        <v>467</v>
      </c>
      <c r="G318" s="233"/>
      <c r="H318" s="237">
        <v>1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130</v>
      </c>
      <c r="AU318" s="243" t="s">
        <v>79</v>
      </c>
      <c r="AV318" s="11" t="s">
        <v>79</v>
      </c>
      <c r="AW318" s="11" t="s">
        <v>33</v>
      </c>
      <c r="AX318" s="11" t="s">
        <v>69</v>
      </c>
      <c r="AY318" s="243" t="s">
        <v>120</v>
      </c>
    </row>
    <row r="319" s="11" customFormat="1">
      <c r="B319" s="232"/>
      <c r="C319" s="233"/>
      <c r="D319" s="234" t="s">
        <v>130</v>
      </c>
      <c r="E319" s="235" t="s">
        <v>21</v>
      </c>
      <c r="F319" s="236" t="s">
        <v>473</v>
      </c>
      <c r="G319" s="233"/>
      <c r="H319" s="237">
        <v>3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130</v>
      </c>
      <c r="AU319" s="243" t="s">
        <v>79</v>
      </c>
      <c r="AV319" s="11" t="s">
        <v>79</v>
      </c>
      <c r="AW319" s="11" t="s">
        <v>33</v>
      </c>
      <c r="AX319" s="11" t="s">
        <v>69</v>
      </c>
      <c r="AY319" s="243" t="s">
        <v>120</v>
      </c>
    </row>
    <row r="320" s="12" customFormat="1">
      <c r="B320" s="249"/>
      <c r="C320" s="250"/>
      <c r="D320" s="234" t="s">
        <v>130</v>
      </c>
      <c r="E320" s="251" t="s">
        <v>21</v>
      </c>
      <c r="F320" s="252" t="s">
        <v>195</v>
      </c>
      <c r="G320" s="250"/>
      <c r="H320" s="253">
        <v>9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130</v>
      </c>
      <c r="AU320" s="259" t="s">
        <v>79</v>
      </c>
      <c r="AV320" s="12" t="s">
        <v>143</v>
      </c>
      <c r="AW320" s="12" t="s">
        <v>33</v>
      </c>
      <c r="AX320" s="12" t="s">
        <v>77</v>
      </c>
      <c r="AY320" s="259" t="s">
        <v>120</v>
      </c>
    </row>
    <row r="321" s="1" customFormat="1" ht="16.5" customHeight="1">
      <c r="B321" s="45"/>
      <c r="C321" s="260" t="s">
        <v>490</v>
      </c>
      <c r="D321" s="260" t="s">
        <v>255</v>
      </c>
      <c r="E321" s="261" t="s">
        <v>491</v>
      </c>
      <c r="F321" s="262" t="s">
        <v>492</v>
      </c>
      <c r="G321" s="263" t="s">
        <v>350</v>
      </c>
      <c r="H321" s="264">
        <v>10</v>
      </c>
      <c r="I321" s="265"/>
      <c r="J321" s="266">
        <f>ROUND(I321*H321,2)</f>
        <v>0</v>
      </c>
      <c r="K321" s="262" t="s">
        <v>127</v>
      </c>
      <c r="L321" s="267"/>
      <c r="M321" s="268" t="s">
        <v>21</v>
      </c>
      <c r="N321" s="269" t="s">
        <v>40</v>
      </c>
      <c r="O321" s="46"/>
      <c r="P321" s="229">
        <f>O321*H321</f>
        <v>0</v>
      </c>
      <c r="Q321" s="229">
        <v>0.00040000000000000002</v>
      </c>
      <c r="R321" s="229">
        <f>Q321*H321</f>
        <v>0.0040000000000000001</v>
      </c>
      <c r="S321" s="229">
        <v>0</v>
      </c>
      <c r="T321" s="230">
        <f>S321*H321</f>
        <v>0</v>
      </c>
      <c r="AR321" s="23" t="s">
        <v>164</v>
      </c>
      <c r="AT321" s="23" t="s">
        <v>255</v>
      </c>
      <c r="AU321" s="23" t="s">
        <v>79</v>
      </c>
      <c r="AY321" s="23" t="s">
        <v>120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77</v>
      </c>
      <c r="BK321" s="231">
        <f>ROUND(I321*H321,2)</f>
        <v>0</v>
      </c>
      <c r="BL321" s="23" t="s">
        <v>143</v>
      </c>
      <c r="BM321" s="23" t="s">
        <v>493</v>
      </c>
    </row>
    <row r="322" s="11" customFormat="1">
      <c r="B322" s="232"/>
      <c r="C322" s="233"/>
      <c r="D322" s="234" t="s">
        <v>130</v>
      </c>
      <c r="E322" s="235" t="s">
        <v>21</v>
      </c>
      <c r="F322" s="236" t="s">
        <v>462</v>
      </c>
      <c r="G322" s="233"/>
      <c r="H322" s="237">
        <v>1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130</v>
      </c>
      <c r="AU322" s="243" t="s">
        <v>79</v>
      </c>
      <c r="AV322" s="11" t="s">
        <v>79</v>
      </c>
      <c r="AW322" s="11" t="s">
        <v>33</v>
      </c>
      <c r="AX322" s="11" t="s">
        <v>69</v>
      </c>
      <c r="AY322" s="243" t="s">
        <v>120</v>
      </c>
    </row>
    <row r="323" s="11" customFormat="1">
      <c r="B323" s="232"/>
      <c r="C323" s="233"/>
      <c r="D323" s="234" t="s">
        <v>130</v>
      </c>
      <c r="E323" s="235" t="s">
        <v>21</v>
      </c>
      <c r="F323" s="236" t="s">
        <v>463</v>
      </c>
      <c r="G323" s="233"/>
      <c r="H323" s="237">
        <v>1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130</v>
      </c>
      <c r="AU323" s="243" t="s">
        <v>79</v>
      </c>
      <c r="AV323" s="11" t="s">
        <v>79</v>
      </c>
      <c r="AW323" s="11" t="s">
        <v>33</v>
      </c>
      <c r="AX323" s="11" t="s">
        <v>69</v>
      </c>
      <c r="AY323" s="243" t="s">
        <v>120</v>
      </c>
    </row>
    <row r="324" s="11" customFormat="1">
      <c r="B324" s="232"/>
      <c r="C324" s="233"/>
      <c r="D324" s="234" t="s">
        <v>130</v>
      </c>
      <c r="E324" s="235" t="s">
        <v>21</v>
      </c>
      <c r="F324" s="236" t="s">
        <v>472</v>
      </c>
      <c r="G324" s="233"/>
      <c r="H324" s="237">
        <v>2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130</v>
      </c>
      <c r="AU324" s="243" t="s">
        <v>79</v>
      </c>
      <c r="AV324" s="11" t="s">
        <v>79</v>
      </c>
      <c r="AW324" s="11" t="s">
        <v>33</v>
      </c>
      <c r="AX324" s="11" t="s">
        <v>69</v>
      </c>
      <c r="AY324" s="243" t="s">
        <v>120</v>
      </c>
    </row>
    <row r="325" s="11" customFormat="1">
      <c r="B325" s="232"/>
      <c r="C325" s="233"/>
      <c r="D325" s="234" t="s">
        <v>130</v>
      </c>
      <c r="E325" s="235" t="s">
        <v>21</v>
      </c>
      <c r="F325" s="236" t="s">
        <v>465</v>
      </c>
      <c r="G325" s="233"/>
      <c r="H325" s="237">
        <v>1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130</v>
      </c>
      <c r="AU325" s="243" t="s">
        <v>79</v>
      </c>
      <c r="AV325" s="11" t="s">
        <v>79</v>
      </c>
      <c r="AW325" s="11" t="s">
        <v>33</v>
      </c>
      <c r="AX325" s="11" t="s">
        <v>69</v>
      </c>
      <c r="AY325" s="243" t="s">
        <v>120</v>
      </c>
    </row>
    <row r="326" s="11" customFormat="1">
      <c r="B326" s="232"/>
      <c r="C326" s="233"/>
      <c r="D326" s="234" t="s">
        <v>130</v>
      </c>
      <c r="E326" s="235" t="s">
        <v>21</v>
      </c>
      <c r="F326" s="236" t="s">
        <v>466</v>
      </c>
      <c r="G326" s="233"/>
      <c r="H326" s="237">
        <v>1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130</v>
      </c>
      <c r="AU326" s="243" t="s">
        <v>79</v>
      </c>
      <c r="AV326" s="11" t="s">
        <v>79</v>
      </c>
      <c r="AW326" s="11" t="s">
        <v>33</v>
      </c>
      <c r="AX326" s="11" t="s">
        <v>69</v>
      </c>
      <c r="AY326" s="243" t="s">
        <v>120</v>
      </c>
    </row>
    <row r="327" s="11" customFormat="1">
      <c r="B327" s="232"/>
      <c r="C327" s="233"/>
      <c r="D327" s="234" t="s">
        <v>130</v>
      </c>
      <c r="E327" s="235" t="s">
        <v>21</v>
      </c>
      <c r="F327" s="236" t="s">
        <v>467</v>
      </c>
      <c r="G327" s="233"/>
      <c r="H327" s="237">
        <v>1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130</v>
      </c>
      <c r="AU327" s="243" t="s">
        <v>79</v>
      </c>
      <c r="AV327" s="11" t="s">
        <v>79</v>
      </c>
      <c r="AW327" s="11" t="s">
        <v>33</v>
      </c>
      <c r="AX327" s="11" t="s">
        <v>69</v>
      </c>
      <c r="AY327" s="243" t="s">
        <v>120</v>
      </c>
    </row>
    <row r="328" s="11" customFormat="1">
      <c r="B328" s="232"/>
      <c r="C328" s="233"/>
      <c r="D328" s="234" t="s">
        <v>130</v>
      </c>
      <c r="E328" s="235" t="s">
        <v>21</v>
      </c>
      <c r="F328" s="236" t="s">
        <v>473</v>
      </c>
      <c r="G328" s="233"/>
      <c r="H328" s="237">
        <v>3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130</v>
      </c>
      <c r="AU328" s="243" t="s">
        <v>79</v>
      </c>
      <c r="AV328" s="11" t="s">
        <v>79</v>
      </c>
      <c r="AW328" s="11" t="s">
        <v>33</v>
      </c>
      <c r="AX328" s="11" t="s">
        <v>69</v>
      </c>
      <c r="AY328" s="243" t="s">
        <v>120</v>
      </c>
    </row>
    <row r="329" s="12" customFormat="1">
      <c r="B329" s="249"/>
      <c r="C329" s="250"/>
      <c r="D329" s="234" t="s">
        <v>130</v>
      </c>
      <c r="E329" s="251" t="s">
        <v>21</v>
      </c>
      <c r="F329" s="252" t="s">
        <v>195</v>
      </c>
      <c r="G329" s="250"/>
      <c r="H329" s="253">
        <v>10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AT329" s="259" t="s">
        <v>130</v>
      </c>
      <c r="AU329" s="259" t="s">
        <v>79</v>
      </c>
      <c r="AV329" s="12" t="s">
        <v>143</v>
      </c>
      <c r="AW329" s="12" t="s">
        <v>33</v>
      </c>
      <c r="AX329" s="12" t="s">
        <v>77</v>
      </c>
      <c r="AY329" s="259" t="s">
        <v>120</v>
      </c>
    </row>
    <row r="330" s="1" customFormat="1" ht="16.5" customHeight="1">
      <c r="B330" s="45"/>
      <c r="C330" s="260" t="s">
        <v>494</v>
      </c>
      <c r="D330" s="260" t="s">
        <v>255</v>
      </c>
      <c r="E330" s="261" t="s">
        <v>495</v>
      </c>
      <c r="F330" s="262" t="s">
        <v>496</v>
      </c>
      <c r="G330" s="263" t="s">
        <v>350</v>
      </c>
      <c r="H330" s="264">
        <v>9</v>
      </c>
      <c r="I330" s="265"/>
      <c r="J330" s="266">
        <f>ROUND(I330*H330,2)</f>
        <v>0</v>
      </c>
      <c r="K330" s="262" t="s">
        <v>127</v>
      </c>
      <c r="L330" s="267"/>
      <c r="M330" s="268" t="s">
        <v>21</v>
      </c>
      <c r="N330" s="269" t="s">
        <v>40</v>
      </c>
      <c r="O330" s="46"/>
      <c r="P330" s="229">
        <f>O330*H330</f>
        <v>0</v>
      </c>
      <c r="Q330" s="229">
        <v>0.00014999999999999999</v>
      </c>
      <c r="R330" s="229">
        <f>Q330*H330</f>
        <v>0.0013499999999999999</v>
      </c>
      <c r="S330" s="229">
        <v>0</v>
      </c>
      <c r="T330" s="230">
        <f>S330*H330</f>
        <v>0</v>
      </c>
      <c r="AR330" s="23" t="s">
        <v>164</v>
      </c>
      <c r="AT330" s="23" t="s">
        <v>255</v>
      </c>
      <c r="AU330" s="23" t="s">
        <v>79</v>
      </c>
      <c r="AY330" s="23" t="s">
        <v>120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23" t="s">
        <v>77</v>
      </c>
      <c r="BK330" s="231">
        <f>ROUND(I330*H330,2)</f>
        <v>0</v>
      </c>
      <c r="BL330" s="23" t="s">
        <v>143</v>
      </c>
      <c r="BM330" s="23" t="s">
        <v>497</v>
      </c>
    </row>
    <row r="331" s="11" customFormat="1">
      <c r="B331" s="232"/>
      <c r="C331" s="233"/>
      <c r="D331" s="234" t="s">
        <v>130</v>
      </c>
      <c r="E331" s="235" t="s">
        <v>21</v>
      </c>
      <c r="F331" s="236" t="s">
        <v>462</v>
      </c>
      <c r="G331" s="233"/>
      <c r="H331" s="237">
        <v>1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130</v>
      </c>
      <c r="AU331" s="243" t="s">
        <v>79</v>
      </c>
      <c r="AV331" s="11" t="s">
        <v>79</v>
      </c>
      <c r="AW331" s="11" t="s">
        <v>33</v>
      </c>
      <c r="AX331" s="11" t="s">
        <v>69</v>
      </c>
      <c r="AY331" s="243" t="s">
        <v>120</v>
      </c>
    </row>
    <row r="332" s="11" customFormat="1">
      <c r="B332" s="232"/>
      <c r="C332" s="233"/>
      <c r="D332" s="234" t="s">
        <v>130</v>
      </c>
      <c r="E332" s="235" t="s">
        <v>21</v>
      </c>
      <c r="F332" s="236" t="s">
        <v>463</v>
      </c>
      <c r="G332" s="233"/>
      <c r="H332" s="237">
        <v>1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130</v>
      </c>
      <c r="AU332" s="243" t="s">
        <v>79</v>
      </c>
      <c r="AV332" s="11" t="s">
        <v>79</v>
      </c>
      <c r="AW332" s="11" t="s">
        <v>33</v>
      </c>
      <c r="AX332" s="11" t="s">
        <v>69</v>
      </c>
      <c r="AY332" s="243" t="s">
        <v>120</v>
      </c>
    </row>
    <row r="333" s="11" customFormat="1">
      <c r="B333" s="232"/>
      <c r="C333" s="233"/>
      <c r="D333" s="234" t="s">
        <v>130</v>
      </c>
      <c r="E333" s="235" t="s">
        <v>21</v>
      </c>
      <c r="F333" s="236" t="s">
        <v>464</v>
      </c>
      <c r="G333" s="233"/>
      <c r="H333" s="237">
        <v>1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130</v>
      </c>
      <c r="AU333" s="243" t="s">
        <v>79</v>
      </c>
      <c r="AV333" s="11" t="s">
        <v>79</v>
      </c>
      <c r="AW333" s="11" t="s">
        <v>33</v>
      </c>
      <c r="AX333" s="11" t="s">
        <v>69</v>
      </c>
      <c r="AY333" s="243" t="s">
        <v>120</v>
      </c>
    </row>
    <row r="334" s="11" customFormat="1">
      <c r="B334" s="232"/>
      <c r="C334" s="233"/>
      <c r="D334" s="234" t="s">
        <v>130</v>
      </c>
      <c r="E334" s="235" t="s">
        <v>21</v>
      </c>
      <c r="F334" s="236" t="s">
        <v>465</v>
      </c>
      <c r="G334" s="233"/>
      <c r="H334" s="237">
        <v>1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130</v>
      </c>
      <c r="AU334" s="243" t="s">
        <v>79</v>
      </c>
      <c r="AV334" s="11" t="s">
        <v>79</v>
      </c>
      <c r="AW334" s="11" t="s">
        <v>33</v>
      </c>
      <c r="AX334" s="11" t="s">
        <v>69</v>
      </c>
      <c r="AY334" s="243" t="s">
        <v>120</v>
      </c>
    </row>
    <row r="335" s="11" customFormat="1">
      <c r="B335" s="232"/>
      <c r="C335" s="233"/>
      <c r="D335" s="234" t="s">
        <v>130</v>
      </c>
      <c r="E335" s="235" t="s">
        <v>21</v>
      </c>
      <c r="F335" s="236" t="s">
        <v>466</v>
      </c>
      <c r="G335" s="233"/>
      <c r="H335" s="237">
        <v>1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130</v>
      </c>
      <c r="AU335" s="243" t="s">
        <v>79</v>
      </c>
      <c r="AV335" s="11" t="s">
        <v>79</v>
      </c>
      <c r="AW335" s="11" t="s">
        <v>33</v>
      </c>
      <c r="AX335" s="11" t="s">
        <v>69</v>
      </c>
      <c r="AY335" s="243" t="s">
        <v>120</v>
      </c>
    </row>
    <row r="336" s="11" customFormat="1">
      <c r="B336" s="232"/>
      <c r="C336" s="233"/>
      <c r="D336" s="234" t="s">
        <v>130</v>
      </c>
      <c r="E336" s="235" t="s">
        <v>21</v>
      </c>
      <c r="F336" s="236" t="s">
        <v>467</v>
      </c>
      <c r="G336" s="233"/>
      <c r="H336" s="237">
        <v>1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130</v>
      </c>
      <c r="AU336" s="243" t="s">
        <v>79</v>
      </c>
      <c r="AV336" s="11" t="s">
        <v>79</v>
      </c>
      <c r="AW336" s="11" t="s">
        <v>33</v>
      </c>
      <c r="AX336" s="11" t="s">
        <v>69</v>
      </c>
      <c r="AY336" s="243" t="s">
        <v>120</v>
      </c>
    </row>
    <row r="337" s="11" customFormat="1">
      <c r="B337" s="232"/>
      <c r="C337" s="233"/>
      <c r="D337" s="234" t="s">
        <v>130</v>
      </c>
      <c r="E337" s="235" t="s">
        <v>21</v>
      </c>
      <c r="F337" s="236" t="s">
        <v>473</v>
      </c>
      <c r="G337" s="233"/>
      <c r="H337" s="237">
        <v>3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130</v>
      </c>
      <c r="AU337" s="243" t="s">
        <v>79</v>
      </c>
      <c r="AV337" s="11" t="s">
        <v>79</v>
      </c>
      <c r="AW337" s="11" t="s">
        <v>33</v>
      </c>
      <c r="AX337" s="11" t="s">
        <v>69</v>
      </c>
      <c r="AY337" s="243" t="s">
        <v>120</v>
      </c>
    </row>
    <row r="338" s="12" customFormat="1">
      <c r="B338" s="249"/>
      <c r="C338" s="250"/>
      <c r="D338" s="234" t="s">
        <v>130</v>
      </c>
      <c r="E338" s="251" t="s">
        <v>21</v>
      </c>
      <c r="F338" s="252" t="s">
        <v>195</v>
      </c>
      <c r="G338" s="250"/>
      <c r="H338" s="253">
        <v>9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AT338" s="259" t="s">
        <v>130</v>
      </c>
      <c r="AU338" s="259" t="s">
        <v>79</v>
      </c>
      <c r="AV338" s="12" t="s">
        <v>143</v>
      </c>
      <c r="AW338" s="12" t="s">
        <v>33</v>
      </c>
      <c r="AX338" s="12" t="s">
        <v>77</v>
      </c>
      <c r="AY338" s="259" t="s">
        <v>120</v>
      </c>
    </row>
    <row r="339" s="1" customFormat="1" ht="38.25" customHeight="1">
      <c r="B339" s="45"/>
      <c r="C339" s="220" t="s">
        <v>498</v>
      </c>
      <c r="D339" s="220" t="s">
        <v>123</v>
      </c>
      <c r="E339" s="221" t="s">
        <v>499</v>
      </c>
      <c r="F339" s="222" t="s">
        <v>500</v>
      </c>
      <c r="G339" s="223" t="s">
        <v>126</v>
      </c>
      <c r="H339" s="224">
        <v>672</v>
      </c>
      <c r="I339" s="225"/>
      <c r="J339" s="226">
        <f>ROUND(I339*H339,2)</f>
        <v>0</v>
      </c>
      <c r="K339" s="222" t="s">
        <v>127</v>
      </c>
      <c r="L339" s="71"/>
      <c r="M339" s="227" t="s">
        <v>21</v>
      </c>
      <c r="N339" s="228" t="s">
        <v>40</v>
      </c>
      <c r="O339" s="46"/>
      <c r="P339" s="229">
        <f>O339*H339</f>
        <v>0</v>
      </c>
      <c r="Q339" s="229">
        <v>0.16849</v>
      </c>
      <c r="R339" s="229">
        <f>Q339*H339</f>
        <v>113.22528</v>
      </c>
      <c r="S339" s="229">
        <v>0</v>
      </c>
      <c r="T339" s="230">
        <f>S339*H339</f>
        <v>0</v>
      </c>
      <c r="AR339" s="23" t="s">
        <v>143</v>
      </c>
      <c r="AT339" s="23" t="s">
        <v>123</v>
      </c>
      <c r="AU339" s="23" t="s">
        <v>79</v>
      </c>
      <c r="AY339" s="23" t="s">
        <v>120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77</v>
      </c>
      <c r="BK339" s="231">
        <f>ROUND(I339*H339,2)</f>
        <v>0</v>
      </c>
      <c r="BL339" s="23" t="s">
        <v>143</v>
      </c>
      <c r="BM339" s="23" t="s">
        <v>501</v>
      </c>
    </row>
    <row r="340" s="11" customFormat="1">
      <c r="B340" s="232"/>
      <c r="C340" s="233"/>
      <c r="D340" s="234" t="s">
        <v>130</v>
      </c>
      <c r="E340" s="235" t="s">
        <v>21</v>
      </c>
      <c r="F340" s="236" t="s">
        <v>502</v>
      </c>
      <c r="G340" s="233"/>
      <c r="H340" s="237">
        <v>568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130</v>
      </c>
      <c r="AU340" s="243" t="s">
        <v>79</v>
      </c>
      <c r="AV340" s="11" t="s">
        <v>79</v>
      </c>
      <c r="AW340" s="11" t="s">
        <v>33</v>
      </c>
      <c r="AX340" s="11" t="s">
        <v>69</v>
      </c>
      <c r="AY340" s="243" t="s">
        <v>120</v>
      </c>
    </row>
    <row r="341" s="11" customFormat="1">
      <c r="B341" s="232"/>
      <c r="C341" s="233"/>
      <c r="D341" s="234" t="s">
        <v>130</v>
      </c>
      <c r="E341" s="235" t="s">
        <v>21</v>
      </c>
      <c r="F341" s="236" t="s">
        <v>503</v>
      </c>
      <c r="G341" s="233"/>
      <c r="H341" s="237">
        <v>104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130</v>
      </c>
      <c r="AU341" s="243" t="s">
        <v>79</v>
      </c>
      <c r="AV341" s="11" t="s">
        <v>79</v>
      </c>
      <c r="AW341" s="11" t="s">
        <v>33</v>
      </c>
      <c r="AX341" s="11" t="s">
        <v>69</v>
      </c>
      <c r="AY341" s="243" t="s">
        <v>120</v>
      </c>
    </row>
    <row r="342" s="12" customFormat="1">
      <c r="B342" s="249"/>
      <c r="C342" s="250"/>
      <c r="D342" s="234" t="s">
        <v>130</v>
      </c>
      <c r="E342" s="251" t="s">
        <v>21</v>
      </c>
      <c r="F342" s="252" t="s">
        <v>195</v>
      </c>
      <c r="G342" s="250"/>
      <c r="H342" s="253">
        <v>672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AT342" s="259" t="s">
        <v>130</v>
      </c>
      <c r="AU342" s="259" t="s">
        <v>79</v>
      </c>
      <c r="AV342" s="12" t="s">
        <v>143</v>
      </c>
      <c r="AW342" s="12" t="s">
        <v>33</v>
      </c>
      <c r="AX342" s="12" t="s">
        <v>77</v>
      </c>
      <c r="AY342" s="259" t="s">
        <v>120</v>
      </c>
    </row>
    <row r="343" s="1" customFormat="1" ht="16.5" customHeight="1">
      <c r="B343" s="45"/>
      <c r="C343" s="260" t="s">
        <v>504</v>
      </c>
      <c r="D343" s="260" t="s">
        <v>255</v>
      </c>
      <c r="E343" s="261" t="s">
        <v>505</v>
      </c>
      <c r="F343" s="262" t="s">
        <v>506</v>
      </c>
      <c r="G343" s="263" t="s">
        <v>126</v>
      </c>
      <c r="H343" s="264">
        <v>596.39999999999998</v>
      </c>
      <c r="I343" s="265"/>
      <c r="J343" s="266">
        <f>ROUND(I343*H343,2)</f>
        <v>0</v>
      </c>
      <c r="K343" s="262" t="s">
        <v>127</v>
      </c>
      <c r="L343" s="267"/>
      <c r="M343" s="268" t="s">
        <v>21</v>
      </c>
      <c r="N343" s="269" t="s">
        <v>40</v>
      </c>
      <c r="O343" s="46"/>
      <c r="P343" s="229">
        <f>O343*H343</f>
        <v>0</v>
      </c>
      <c r="Q343" s="229">
        <v>0.125</v>
      </c>
      <c r="R343" s="229">
        <f>Q343*H343</f>
        <v>74.549999999999997</v>
      </c>
      <c r="S343" s="229">
        <v>0</v>
      </c>
      <c r="T343" s="230">
        <f>S343*H343</f>
        <v>0</v>
      </c>
      <c r="AR343" s="23" t="s">
        <v>164</v>
      </c>
      <c r="AT343" s="23" t="s">
        <v>255</v>
      </c>
      <c r="AU343" s="23" t="s">
        <v>79</v>
      </c>
      <c r="AY343" s="23" t="s">
        <v>120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23" t="s">
        <v>77</v>
      </c>
      <c r="BK343" s="231">
        <f>ROUND(I343*H343,2)</f>
        <v>0</v>
      </c>
      <c r="BL343" s="23" t="s">
        <v>143</v>
      </c>
      <c r="BM343" s="23" t="s">
        <v>507</v>
      </c>
    </row>
    <row r="344" s="11" customFormat="1">
      <c r="B344" s="232"/>
      <c r="C344" s="233"/>
      <c r="D344" s="234" t="s">
        <v>130</v>
      </c>
      <c r="E344" s="235" t="s">
        <v>21</v>
      </c>
      <c r="F344" s="236" t="s">
        <v>508</v>
      </c>
      <c r="G344" s="233"/>
      <c r="H344" s="237">
        <v>596.39999999999998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130</v>
      </c>
      <c r="AU344" s="243" t="s">
        <v>79</v>
      </c>
      <c r="AV344" s="11" t="s">
        <v>79</v>
      </c>
      <c r="AW344" s="11" t="s">
        <v>33</v>
      </c>
      <c r="AX344" s="11" t="s">
        <v>77</v>
      </c>
      <c r="AY344" s="243" t="s">
        <v>120</v>
      </c>
    </row>
    <row r="345" s="1" customFormat="1" ht="16.5" customHeight="1">
      <c r="B345" s="45"/>
      <c r="C345" s="260" t="s">
        <v>509</v>
      </c>
      <c r="D345" s="260" t="s">
        <v>255</v>
      </c>
      <c r="E345" s="261" t="s">
        <v>510</v>
      </c>
      <c r="F345" s="262" t="s">
        <v>511</v>
      </c>
      <c r="G345" s="263" t="s">
        <v>126</v>
      </c>
      <c r="H345" s="264">
        <v>109.2</v>
      </c>
      <c r="I345" s="265"/>
      <c r="J345" s="266">
        <f>ROUND(I345*H345,2)</f>
        <v>0</v>
      </c>
      <c r="K345" s="262" t="s">
        <v>127</v>
      </c>
      <c r="L345" s="267"/>
      <c r="M345" s="268" t="s">
        <v>21</v>
      </c>
      <c r="N345" s="269" t="s">
        <v>40</v>
      </c>
      <c r="O345" s="46"/>
      <c r="P345" s="229">
        <f>O345*H345</f>
        <v>0</v>
      </c>
      <c r="Q345" s="229">
        <v>0.125</v>
      </c>
      <c r="R345" s="229">
        <f>Q345*H345</f>
        <v>13.65</v>
      </c>
      <c r="S345" s="229">
        <v>0</v>
      </c>
      <c r="T345" s="230">
        <f>S345*H345</f>
        <v>0</v>
      </c>
      <c r="AR345" s="23" t="s">
        <v>164</v>
      </c>
      <c r="AT345" s="23" t="s">
        <v>255</v>
      </c>
      <c r="AU345" s="23" t="s">
        <v>79</v>
      </c>
      <c r="AY345" s="23" t="s">
        <v>120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23" t="s">
        <v>77</v>
      </c>
      <c r="BK345" s="231">
        <f>ROUND(I345*H345,2)</f>
        <v>0</v>
      </c>
      <c r="BL345" s="23" t="s">
        <v>143</v>
      </c>
      <c r="BM345" s="23" t="s">
        <v>512</v>
      </c>
    </row>
    <row r="346" s="11" customFormat="1">
      <c r="B346" s="232"/>
      <c r="C346" s="233"/>
      <c r="D346" s="234" t="s">
        <v>130</v>
      </c>
      <c r="E346" s="235" t="s">
        <v>21</v>
      </c>
      <c r="F346" s="236" t="s">
        <v>513</v>
      </c>
      <c r="G346" s="233"/>
      <c r="H346" s="237">
        <v>109.2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130</v>
      </c>
      <c r="AU346" s="243" t="s">
        <v>79</v>
      </c>
      <c r="AV346" s="11" t="s">
        <v>79</v>
      </c>
      <c r="AW346" s="11" t="s">
        <v>33</v>
      </c>
      <c r="AX346" s="11" t="s">
        <v>77</v>
      </c>
      <c r="AY346" s="243" t="s">
        <v>120</v>
      </c>
    </row>
    <row r="347" s="1" customFormat="1" ht="38.25" customHeight="1">
      <c r="B347" s="45"/>
      <c r="C347" s="220" t="s">
        <v>514</v>
      </c>
      <c r="D347" s="220" t="s">
        <v>123</v>
      </c>
      <c r="E347" s="221" t="s">
        <v>515</v>
      </c>
      <c r="F347" s="222" t="s">
        <v>516</v>
      </c>
      <c r="G347" s="223" t="s">
        <v>126</v>
      </c>
      <c r="H347" s="224">
        <v>21</v>
      </c>
      <c r="I347" s="225"/>
      <c r="J347" s="226">
        <f>ROUND(I347*H347,2)</f>
        <v>0</v>
      </c>
      <c r="K347" s="222" t="s">
        <v>127</v>
      </c>
      <c r="L347" s="71"/>
      <c r="M347" s="227" t="s">
        <v>21</v>
      </c>
      <c r="N347" s="228" t="s">
        <v>40</v>
      </c>
      <c r="O347" s="46"/>
      <c r="P347" s="229">
        <f>O347*H347</f>
        <v>0</v>
      </c>
      <c r="Q347" s="229">
        <v>0.14066999999999999</v>
      </c>
      <c r="R347" s="229">
        <f>Q347*H347</f>
        <v>2.9540699999999998</v>
      </c>
      <c r="S347" s="229">
        <v>0</v>
      </c>
      <c r="T347" s="230">
        <f>S347*H347</f>
        <v>0</v>
      </c>
      <c r="AR347" s="23" t="s">
        <v>143</v>
      </c>
      <c r="AT347" s="23" t="s">
        <v>123</v>
      </c>
      <c r="AU347" s="23" t="s">
        <v>79</v>
      </c>
      <c r="AY347" s="23" t="s">
        <v>120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77</v>
      </c>
      <c r="BK347" s="231">
        <f>ROUND(I347*H347,2)</f>
        <v>0</v>
      </c>
      <c r="BL347" s="23" t="s">
        <v>143</v>
      </c>
      <c r="BM347" s="23" t="s">
        <v>517</v>
      </c>
    </row>
    <row r="348" s="11" customFormat="1">
      <c r="B348" s="232"/>
      <c r="C348" s="233"/>
      <c r="D348" s="234" t="s">
        <v>130</v>
      </c>
      <c r="E348" s="235" t="s">
        <v>21</v>
      </c>
      <c r="F348" s="236" t="s">
        <v>518</v>
      </c>
      <c r="G348" s="233"/>
      <c r="H348" s="237">
        <v>21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130</v>
      </c>
      <c r="AU348" s="243" t="s">
        <v>79</v>
      </c>
      <c r="AV348" s="11" t="s">
        <v>79</v>
      </c>
      <c r="AW348" s="11" t="s">
        <v>33</v>
      </c>
      <c r="AX348" s="11" t="s">
        <v>77</v>
      </c>
      <c r="AY348" s="243" t="s">
        <v>120</v>
      </c>
    </row>
    <row r="349" s="1" customFormat="1" ht="16.5" customHeight="1">
      <c r="B349" s="45"/>
      <c r="C349" s="260" t="s">
        <v>519</v>
      </c>
      <c r="D349" s="260" t="s">
        <v>255</v>
      </c>
      <c r="E349" s="261" t="s">
        <v>520</v>
      </c>
      <c r="F349" s="262" t="s">
        <v>521</v>
      </c>
      <c r="G349" s="263" t="s">
        <v>126</v>
      </c>
      <c r="H349" s="264">
        <v>22.050000000000001</v>
      </c>
      <c r="I349" s="265"/>
      <c r="J349" s="266">
        <f>ROUND(I349*H349,2)</f>
        <v>0</v>
      </c>
      <c r="K349" s="262" t="s">
        <v>127</v>
      </c>
      <c r="L349" s="267"/>
      <c r="M349" s="268" t="s">
        <v>21</v>
      </c>
      <c r="N349" s="269" t="s">
        <v>40</v>
      </c>
      <c r="O349" s="46"/>
      <c r="P349" s="229">
        <f>O349*H349</f>
        <v>0</v>
      </c>
      <c r="Q349" s="229">
        <v>0.044999999999999998</v>
      </c>
      <c r="R349" s="229">
        <f>Q349*H349</f>
        <v>0.99224999999999997</v>
      </c>
      <c r="S349" s="229">
        <v>0</v>
      </c>
      <c r="T349" s="230">
        <f>S349*H349</f>
        <v>0</v>
      </c>
      <c r="AR349" s="23" t="s">
        <v>164</v>
      </c>
      <c r="AT349" s="23" t="s">
        <v>255</v>
      </c>
      <c r="AU349" s="23" t="s">
        <v>79</v>
      </c>
      <c r="AY349" s="23" t="s">
        <v>120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23" t="s">
        <v>77</v>
      </c>
      <c r="BK349" s="231">
        <f>ROUND(I349*H349,2)</f>
        <v>0</v>
      </c>
      <c r="BL349" s="23" t="s">
        <v>143</v>
      </c>
      <c r="BM349" s="23" t="s">
        <v>522</v>
      </c>
    </row>
    <row r="350" s="11" customFormat="1">
      <c r="B350" s="232"/>
      <c r="C350" s="233"/>
      <c r="D350" s="234" t="s">
        <v>130</v>
      </c>
      <c r="E350" s="235" t="s">
        <v>21</v>
      </c>
      <c r="F350" s="236" t="s">
        <v>523</v>
      </c>
      <c r="G350" s="233"/>
      <c r="H350" s="237">
        <v>22.050000000000001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130</v>
      </c>
      <c r="AU350" s="243" t="s">
        <v>79</v>
      </c>
      <c r="AV350" s="11" t="s">
        <v>79</v>
      </c>
      <c r="AW350" s="11" t="s">
        <v>33</v>
      </c>
      <c r="AX350" s="11" t="s">
        <v>77</v>
      </c>
      <c r="AY350" s="243" t="s">
        <v>120</v>
      </c>
    </row>
    <row r="351" s="1" customFormat="1" ht="25.5" customHeight="1">
      <c r="B351" s="45"/>
      <c r="C351" s="220" t="s">
        <v>524</v>
      </c>
      <c r="D351" s="220" t="s">
        <v>123</v>
      </c>
      <c r="E351" s="221" t="s">
        <v>525</v>
      </c>
      <c r="F351" s="222" t="s">
        <v>526</v>
      </c>
      <c r="G351" s="223" t="s">
        <v>126</v>
      </c>
      <c r="H351" s="224">
        <v>75.5</v>
      </c>
      <c r="I351" s="225"/>
      <c r="J351" s="226">
        <f>ROUND(I351*H351,2)</f>
        <v>0</v>
      </c>
      <c r="K351" s="222" t="s">
        <v>127</v>
      </c>
      <c r="L351" s="71"/>
      <c r="M351" s="227" t="s">
        <v>21</v>
      </c>
      <c r="N351" s="228" t="s">
        <v>40</v>
      </c>
      <c r="O351" s="4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AR351" s="23" t="s">
        <v>143</v>
      </c>
      <c r="AT351" s="23" t="s">
        <v>123</v>
      </c>
      <c r="AU351" s="23" t="s">
        <v>79</v>
      </c>
      <c r="AY351" s="23" t="s">
        <v>120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23" t="s">
        <v>77</v>
      </c>
      <c r="BK351" s="231">
        <f>ROUND(I351*H351,2)</f>
        <v>0</v>
      </c>
      <c r="BL351" s="23" t="s">
        <v>143</v>
      </c>
      <c r="BM351" s="23" t="s">
        <v>527</v>
      </c>
    </row>
    <row r="352" s="11" customFormat="1">
      <c r="B352" s="232"/>
      <c r="C352" s="233"/>
      <c r="D352" s="234" t="s">
        <v>130</v>
      </c>
      <c r="E352" s="235" t="s">
        <v>21</v>
      </c>
      <c r="F352" s="236" t="s">
        <v>528</v>
      </c>
      <c r="G352" s="233"/>
      <c r="H352" s="237">
        <v>75.5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130</v>
      </c>
      <c r="AU352" s="243" t="s">
        <v>79</v>
      </c>
      <c r="AV352" s="11" t="s">
        <v>79</v>
      </c>
      <c r="AW352" s="11" t="s">
        <v>33</v>
      </c>
      <c r="AX352" s="11" t="s">
        <v>77</v>
      </c>
      <c r="AY352" s="243" t="s">
        <v>120</v>
      </c>
    </row>
    <row r="353" s="1" customFormat="1" ht="38.25" customHeight="1">
      <c r="B353" s="45"/>
      <c r="C353" s="220" t="s">
        <v>529</v>
      </c>
      <c r="D353" s="220" t="s">
        <v>123</v>
      </c>
      <c r="E353" s="221" t="s">
        <v>530</v>
      </c>
      <c r="F353" s="222" t="s">
        <v>531</v>
      </c>
      <c r="G353" s="223" t="s">
        <v>126</v>
      </c>
      <c r="H353" s="224">
        <v>75.5</v>
      </c>
      <c r="I353" s="225"/>
      <c r="J353" s="226">
        <f>ROUND(I353*H353,2)</f>
        <v>0</v>
      </c>
      <c r="K353" s="222" t="s">
        <v>127</v>
      </c>
      <c r="L353" s="71"/>
      <c r="M353" s="227" t="s">
        <v>21</v>
      </c>
      <c r="N353" s="228" t="s">
        <v>40</v>
      </c>
      <c r="O353" s="46"/>
      <c r="P353" s="229">
        <f>O353*H353</f>
        <v>0</v>
      </c>
      <c r="Q353" s="229">
        <v>9.0000000000000006E-05</v>
      </c>
      <c r="R353" s="229">
        <f>Q353*H353</f>
        <v>0.0067950000000000007</v>
      </c>
      <c r="S353" s="229">
        <v>0</v>
      </c>
      <c r="T353" s="230">
        <f>S353*H353</f>
        <v>0</v>
      </c>
      <c r="AR353" s="23" t="s">
        <v>143</v>
      </c>
      <c r="AT353" s="23" t="s">
        <v>123</v>
      </c>
      <c r="AU353" s="23" t="s">
        <v>79</v>
      </c>
      <c r="AY353" s="23" t="s">
        <v>120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77</v>
      </c>
      <c r="BK353" s="231">
        <f>ROUND(I353*H353,2)</f>
        <v>0</v>
      </c>
      <c r="BL353" s="23" t="s">
        <v>143</v>
      </c>
      <c r="BM353" s="23" t="s">
        <v>532</v>
      </c>
    </row>
    <row r="354" s="11" customFormat="1">
      <c r="B354" s="232"/>
      <c r="C354" s="233"/>
      <c r="D354" s="234" t="s">
        <v>130</v>
      </c>
      <c r="E354" s="235" t="s">
        <v>21</v>
      </c>
      <c r="F354" s="236" t="s">
        <v>528</v>
      </c>
      <c r="G354" s="233"/>
      <c r="H354" s="237">
        <v>75.5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130</v>
      </c>
      <c r="AU354" s="243" t="s">
        <v>79</v>
      </c>
      <c r="AV354" s="11" t="s">
        <v>79</v>
      </c>
      <c r="AW354" s="11" t="s">
        <v>33</v>
      </c>
      <c r="AX354" s="11" t="s">
        <v>77</v>
      </c>
      <c r="AY354" s="243" t="s">
        <v>120</v>
      </c>
    </row>
    <row r="355" s="10" customFormat="1" ht="29.88" customHeight="1">
      <c r="B355" s="204"/>
      <c r="C355" s="205"/>
      <c r="D355" s="206" t="s">
        <v>68</v>
      </c>
      <c r="E355" s="218" t="s">
        <v>533</v>
      </c>
      <c r="F355" s="218" t="s">
        <v>534</v>
      </c>
      <c r="G355" s="205"/>
      <c r="H355" s="205"/>
      <c r="I355" s="208"/>
      <c r="J355" s="219">
        <f>BK355</f>
        <v>0</v>
      </c>
      <c r="K355" s="205"/>
      <c r="L355" s="210"/>
      <c r="M355" s="211"/>
      <c r="N355" s="212"/>
      <c r="O355" s="212"/>
      <c r="P355" s="213">
        <f>SUM(P356:P416)</f>
        <v>0</v>
      </c>
      <c r="Q355" s="212"/>
      <c r="R355" s="213">
        <f>SUM(R356:R416)</f>
        <v>0</v>
      </c>
      <c r="S355" s="212"/>
      <c r="T355" s="214">
        <f>SUM(T356:T416)</f>
        <v>0</v>
      </c>
      <c r="AR355" s="215" t="s">
        <v>77</v>
      </c>
      <c r="AT355" s="216" t="s">
        <v>68</v>
      </c>
      <c r="AU355" s="216" t="s">
        <v>77</v>
      </c>
      <c r="AY355" s="215" t="s">
        <v>120</v>
      </c>
      <c r="BK355" s="217">
        <f>SUM(BK356:BK416)</f>
        <v>0</v>
      </c>
    </row>
    <row r="356" s="1" customFormat="1" ht="25.5" customHeight="1">
      <c r="B356" s="45"/>
      <c r="C356" s="220" t="s">
        <v>535</v>
      </c>
      <c r="D356" s="220" t="s">
        <v>123</v>
      </c>
      <c r="E356" s="221" t="s">
        <v>536</v>
      </c>
      <c r="F356" s="222" t="s">
        <v>537</v>
      </c>
      <c r="G356" s="223" t="s">
        <v>258</v>
      </c>
      <c r="H356" s="224">
        <v>2265.3629999999998</v>
      </c>
      <c r="I356" s="225"/>
      <c r="J356" s="226">
        <f>ROUND(I356*H356,2)</f>
        <v>0</v>
      </c>
      <c r="K356" s="222" t="s">
        <v>127</v>
      </c>
      <c r="L356" s="71"/>
      <c r="M356" s="227" t="s">
        <v>21</v>
      </c>
      <c r="N356" s="228" t="s">
        <v>40</v>
      </c>
      <c r="O356" s="4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AR356" s="23" t="s">
        <v>143</v>
      </c>
      <c r="AT356" s="23" t="s">
        <v>123</v>
      </c>
      <c r="AU356" s="23" t="s">
        <v>79</v>
      </c>
      <c r="AY356" s="23" t="s">
        <v>120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77</v>
      </c>
      <c r="BK356" s="231">
        <f>ROUND(I356*H356,2)</f>
        <v>0</v>
      </c>
      <c r="BL356" s="23" t="s">
        <v>143</v>
      </c>
      <c r="BM356" s="23" t="s">
        <v>538</v>
      </c>
    </row>
    <row r="357" s="11" customFormat="1">
      <c r="B357" s="232"/>
      <c r="C357" s="233"/>
      <c r="D357" s="234" t="s">
        <v>130</v>
      </c>
      <c r="E357" s="235" t="s">
        <v>21</v>
      </c>
      <c r="F357" s="236" t="s">
        <v>539</v>
      </c>
      <c r="G357" s="233"/>
      <c r="H357" s="237">
        <v>53.899999999999999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130</v>
      </c>
      <c r="AU357" s="243" t="s">
        <v>79</v>
      </c>
      <c r="AV357" s="11" t="s">
        <v>79</v>
      </c>
      <c r="AW357" s="11" t="s">
        <v>33</v>
      </c>
      <c r="AX357" s="11" t="s">
        <v>69</v>
      </c>
      <c r="AY357" s="243" t="s">
        <v>120</v>
      </c>
    </row>
    <row r="358" s="11" customFormat="1">
      <c r="B358" s="232"/>
      <c r="C358" s="233"/>
      <c r="D358" s="234" t="s">
        <v>130</v>
      </c>
      <c r="E358" s="235" t="s">
        <v>21</v>
      </c>
      <c r="F358" s="236" t="s">
        <v>540</v>
      </c>
      <c r="G358" s="233"/>
      <c r="H358" s="237">
        <v>18.699999999999999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130</v>
      </c>
      <c r="AU358" s="243" t="s">
        <v>79</v>
      </c>
      <c r="AV358" s="11" t="s">
        <v>79</v>
      </c>
      <c r="AW358" s="11" t="s">
        <v>33</v>
      </c>
      <c r="AX358" s="11" t="s">
        <v>69</v>
      </c>
      <c r="AY358" s="243" t="s">
        <v>120</v>
      </c>
    </row>
    <row r="359" s="11" customFormat="1">
      <c r="B359" s="232"/>
      <c r="C359" s="233"/>
      <c r="D359" s="234" t="s">
        <v>130</v>
      </c>
      <c r="E359" s="235" t="s">
        <v>21</v>
      </c>
      <c r="F359" s="236" t="s">
        <v>541</v>
      </c>
      <c r="G359" s="233"/>
      <c r="H359" s="237">
        <v>375.31999999999999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130</v>
      </c>
      <c r="AU359" s="243" t="s">
        <v>79</v>
      </c>
      <c r="AV359" s="11" t="s">
        <v>79</v>
      </c>
      <c r="AW359" s="11" t="s">
        <v>33</v>
      </c>
      <c r="AX359" s="11" t="s">
        <v>69</v>
      </c>
      <c r="AY359" s="243" t="s">
        <v>120</v>
      </c>
    </row>
    <row r="360" s="13" customFormat="1">
      <c r="B360" s="270"/>
      <c r="C360" s="271"/>
      <c r="D360" s="234" t="s">
        <v>130</v>
      </c>
      <c r="E360" s="272" t="s">
        <v>21</v>
      </c>
      <c r="F360" s="273" t="s">
        <v>542</v>
      </c>
      <c r="G360" s="271"/>
      <c r="H360" s="274">
        <v>447.92000000000002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AT360" s="280" t="s">
        <v>130</v>
      </c>
      <c r="AU360" s="280" t="s">
        <v>79</v>
      </c>
      <c r="AV360" s="13" t="s">
        <v>138</v>
      </c>
      <c r="AW360" s="13" t="s">
        <v>33</v>
      </c>
      <c r="AX360" s="13" t="s">
        <v>69</v>
      </c>
      <c r="AY360" s="280" t="s">
        <v>120</v>
      </c>
    </row>
    <row r="361" s="11" customFormat="1">
      <c r="B361" s="232"/>
      <c r="C361" s="233"/>
      <c r="D361" s="234" t="s">
        <v>130</v>
      </c>
      <c r="E361" s="235" t="s">
        <v>21</v>
      </c>
      <c r="F361" s="236" t="s">
        <v>543</v>
      </c>
      <c r="G361" s="233"/>
      <c r="H361" s="237">
        <v>122.5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130</v>
      </c>
      <c r="AU361" s="243" t="s">
        <v>79</v>
      </c>
      <c r="AV361" s="11" t="s">
        <v>79</v>
      </c>
      <c r="AW361" s="11" t="s">
        <v>33</v>
      </c>
      <c r="AX361" s="11" t="s">
        <v>69</v>
      </c>
      <c r="AY361" s="243" t="s">
        <v>120</v>
      </c>
    </row>
    <row r="362" s="11" customFormat="1">
      <c r="B362" s="232"/>
      <c r="C362" s="233"/>
      <c r="D362" s="234" t="s">
        <v>130</v>
      </c>
      <c r="E362" s="235" t="s">
        <v>21</v>
      </c>
      <c r="F362" s="236" t="s">
        <v>544</v>
      </c>
      <c r="G362" s="233"/>
      <c r="H362" s="237">
        <v>42.5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130</v>
      </c>
      <c r="AU362" s="243" t="s">
        <v>79</v>
      </c>
      <c r="AV362" s="11" t="s">
        <v>79</v>
      </c>
      <c r="AW362" s="11" t="s">
        <v>33</v>
      </c>
      <c r="AX362" s="11" t="s">
        <v>69</v>
      </c>
      <c r="AY362" s="243" t="s">
        <v>120</v>
      </c>
    </row>
    <row r="363" s="11" customFormat="1">
      <c r="B363" s="232"/>
      <c r="C363" s="233"/>
      <c r="D363" s="234" t="s">
        <v>130</v>
      </c>
      <c r="E363" s="235" t="s">
        <v>21</v>
      </c>
      <c r="F363" s="236" t="s">
        <v>545</v>
      </c>
      <c r="G363" s="233"/>
      <c r="H363" s="237">
        <v>1.25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130</v>
      </c>
      <c r="AU363" s="243" t="s">
        <v>79</v>
      </c>
      <c r="AV363" s="11" t="s">
        <v>79</v>
      </c>
      <c r="AW363" s="11" t="s">
        <v>33</v>
      </c>
      <c r="AX363" s="11" t="s">
        <v>69</v>
      </c>
      <c r="AY363" s="243" t="s">
        <v>120</v>
      </c>
    </row>
    <row r="364" s="11" customFormat="1">
      <c r="B364" s="232"/>
      <c r="C364" s="233"/>
      <c r="D364" s="234" t="s">
        <v>130</v>
      </c>
      <c r="E364" s="235" t="s">
        <v>21</v>
      </c>
      <c r="F364" s="236" t="s">
        <v>546</v>
      </c>
      <c r="G364" s="233"/>
      <c r="H364" s="237">
        <v>639.75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130</v>
      </c>
      <c r="AU364" s="243" t="s">
        <v>79</v>
      </c>
      <c r="AV364" s="11" t="s">
        <v>79</v>
      </c>
      <c r="AW364" s="11" t="s">
        <v>33</v>
      </c>
      <c r="AX364" s="11" t="s">
        <v>69</v>
      </c>
      <c r="AY364" s="243" t="s">
        <v>120</v>
      </c>
    </row>
    <row r="365" s="13" customFormat="1">
      <c r="B365" s="270"/>
      <c r="C365" s="271"/>
      <c r="D365" s="234" t="s">
        <v>130</v>
      </c>
      <c r="E365" s="272" t="s">
        <v>21</v>
      </c>
      <c r="F365" s="273" t="s">
        <v>542</v>
      </c>
      <c r="G365" s="271"/>
      <c r="H365" s="274">
        <v>806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AT365" s="280" t="s">
        <v>130</v>
      </c>
      <c r="AU365" s="280" t="s">
        <v>79</v>
      </c>
      <c r="AV365" s="13" t="s">
        <v>138</v>
      </c>
      <c r="AW365" s="13" t="s">
        <v>33</v>
      </c>
      <c r="AX365" s="13" t="s">
        <v>69</v>
      </c>
      <c r="AY365" s="280" t="s">
        <v>120</v>
      </c>
    </row>
    <row r="366" s="11" customFormat="1">
      <c r="B366" s="232"/>
      <c r="C366" s="233"/>
      <c r="D366" s="234" t="s">
        <v>130</v>
      </c>
      <c r="E366" s="235" t="s">
        <v>21</v>
      </c>
      <c r="F366" s="236" t="s">
        <v>547</v>
      </c>
      <c r="G366" s="233"/>
      <c r="H366" s="237">
        <v>98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130</v>
      </c>
      <c r="AU366" s="243" t="s">
        <v>79</v>
      </c>
      <c r="AV366" s="11" t="s">
        <v>79</v>
      </c>
      <c r="AW366" s="11" t="s">
        <v>33</v>
      </c>
      <c r="AX366" s="11" t="s">
        <v>69</v>
      </c>
      <c r="AY366" s="243" t="s">
        <v>120</v>
      </c>
    </row>
    <row r="367" s="11" customFormat="1">
      <c r="B367" s="232"/>
      <c r="C367" s="233"/>
      <c r="D367" s="234" t="s">
        <v>130</v>
      </c>
      <c r="E367" s="235" t="s">
        <v>21</v>
      </c>
      <c r="F367" s="236" t="s">
        <v>548</v>
      </c>
      <c r="G367" s="233"/>
      <c r="H367" s="237">
        <v>68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130</v>
      </c>
      <c r="AU367" s="243" t="s">
        <v>79</v>
      </c>
      <c r="AV367" s="11" t="s">
        <v>79</v>
      </c>
      <c r="AW367" s="11" t="s">
        <v>33</v>
      </c>
      <c r="AX367" s="11" t="s">
        <v>69</v>
      </c>
      <c r="AY367" s="243" t="s">
        <v>120</v>
      </c>
    </row>
    <row r="368" s="11" customFormat="1">
      <c r="B368" s="232"/>
      <c r="C368" s="233"/>
      <c r="D368" s="234" t="s">
        <v>130</v>
      </c>
      <c r="E368" s="235" t="s">
        <v>21</v>
      </c>
      <c r="F368" s="236" t="s">
        <v>549</v>
      </c>
      <c r="G368" s="233"/>
      <c r="H368" s="237">
        <v>2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130</v>
      </c>
      <c r="AU368" s="243" t="s">
        <v>79</v>
      </c>
      <c r="AV368" s="11" t="s">
        <v>79</v>
      </c>
      <c r="AW368" s="11" t="s">
        <v>33</v>
      </c>
      <c r="AX368" s="11" t="s">
        <v>69</v>
      </c>
      <c r="AY368" s="243" t="s">
        <v>120</v>
      </c>
    </row>
    <row r="369" s="11" customFormat="1">
      <c r="B369" s="232"/>
      <c r="C369" s="233"/>
      <c r="D369" s="234" t="s">
        <v>130</v>
      </c>
      <c r="E369" s="235" t="s">
        <v>21</v>
      </c>
      <c r="F369" s="236" t="s">
        <v>550</v>
      </c>
      <c r="G369" s="233"/>
      <c r="H369" s="237">
        <v>682.39999999999998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130</v>
      </c>
      <c r="AU369" s="243" t="s">
        <v>79</v>
      </c>
      <c r="AV369" s="11" t="s">
        <v>79</v>
      </c>
      <c r="AW369" s="11" t="s">
        <v>33</v>
      </c>
      <c r="AX369" s="11" t="s">
        <v>69</v>
      </c>
      <c r="AY369" s="243" t="s">
        <v>120</v>
      </c>
    </row>
    <row r="370" s="13" customFormat="1">
      <c r="B370" s="270"/>
      <c r="C370" s="271"/>
      <c r="D370" s="234" t="s">
        <v>130</v>
      </c>
      <c r="E370" s="272" t="s">
        <v>21</v>
      </c>
      <c r="F370" s="273" t="s">
        <v>542</v>
      </c>
      <c r="G370" s="271"/>
      <c r="H370" s="274">
        <v>850.39999999999998</v>
      </c>
      <c r="I370" s="275"/>
      <c r="J370" s="271"/>
      <c r="K370" s="271"/>
      <c r="L370" s="276"/>
      <c r="M370" s="277"/>
      <c r="N370" s="278"/>
      <c r="O370" s="278"/>
      <c r="P370" s="278"/>
      <c r="Q370" s="278"/>
      <c r="R370" s="278"/>
      <c r="S370" s="278"/>
      <c r="T370" s="279"/>
      <c r="AT370" s="280" t="s">
        <v>130</v>
      </c>
      <c r="AU370" s="280" t="s">
        <v>79</v>
      </c>
      <c r="AV370" s="13" t="s">
        <v>138</v>
      </c>
      <c r="AW370" s="13" t="s">
        <v>33</v>
      </c>
      <c r="AX370" s="13" t="s">
        <v>69</v>
      </c>
      <c r="AY370" s="280" t="s">
        <v>120</v>
      </c>
    </row>
    <row r="371" s="11" customFormat="1">
      <c r="B371" s="232"/>
      <c r="C371" s="233"/>
      <c r="D371" s="234" t="s">
        <v>130</v>
      </c>
      <c r="E371" s="235" t="s">
        <v>21</v>
      </c>
      <c r="F371" s="236" t="s">
        <v>551</v>
      </c>
      <c r="G371" s="233"/>
      <c r="H371" s="237">
        <v>56.182000000000002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130</v>
      </c>
      <c r="AU371" s="243" t="s">
        <v>79</v>
      </c>
      <c r="AV371" s="11" t="s">
        <v>79</v>
      </c>
      <c r="AW371" s="11" t="s">
        <v>33</v>
      </c>
      <c r="AX371" s="11" t="s">
        <v>69</v>
      </c>
      <c r="AY371" s="243" t="s">
        <v>120</v>
      </c>
    </row>
    <row r="372" s="11" customFormat="1">
      <c r="B372" s="232"/>
      <c r="C372" s="233"/>
      <c r="D372" s="234" t="s">
        <v>130</v>
      </c>
      <c r="E372" s="235" t="s">
        <v>21</v>
      </c>
      <c r="F372" s="236" t="s">
        <v>552</v>
      </c>
      <c r="G372" s="233"/>
      <c r="H372" s="237">
        <v>84.004999999999995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130</v>
      </c>
      <c r="AU372" s="243" t="s">
        <v>79</v>
      </c>
      <c r="AV372" s="11" t="s">
        <v>79</v>
      </c>
      <c r="AW372" s="11" t="s">
        <v>33</v>
      </c>
      <c r="AX372" s="11" t="s">
        <v>69</v>
      </c>
      <c r="AY372" s="243" t="s">
        <v>120</v>
      </c>
    </row>
    <row r="373" s="11" customFormat="1">
      <c r="B373" s="232"/>
      <c r="C373" s="233"/>
      <c r="D373" s="234" t="s">
        <v>130</v>
      </c>
      <c r="E373" s="235" t="s">
        <v>21</v>
      </c>
      <c r="F373" s="236" t="s">
        <v>553</v>
      </c>
      <c r="G373" s="233"/>
      <c r="H373" s="237">
        <v>20.856000000000002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130</v>
      </c>
      <c r="AU373" s="243" t="s">
        <v>79</v>
      </c>
      <c r="AV373" s="11" t="s">
        <v>79</v>
      </c>
      <c r="AW373" s="11" t="s">
        <v>33</v>
      </c>
      <c r="AX373" s="11" t="s">
        <v>69</v>
      </c>
      <c r="AY373" s="243" t="s">
        <v>120</v>
      </c>
    </row>
    <row r="374" s="13" customFormat="1">
      <c r="B374" s="270"/>
      <c r="C374" s="271"/>
      <c r="D374" s="234" t="s">
        <v>130</v>
      </c>
      <c r="E374" s="272" t="s">
        <v>21</v>
      </c>
      <c r="F374" s="273" t="s">
        <v>542</v>
      </c>
      <c r="G374" s="271"/>
      <c r="H374" s="274">
        <v>161.04300000000001</v>
      </c>
      <c r="I374" s="275"/>
      <c r="J374" s="271"/>
      <c r="K374" s="271"/>
      <c r="L374" s="276"/>
      <c r="M374" s="277"/>
      <c r="N374" s="278"/>
      <c r="O374" s="278"/>
      <c r="P374" s="278"/>
      <c r="Q374" s="278"/>
      <c r="R374" s="278"/>
      <c r="S374" s="278"/>
      <c r="T374" s="279"/>
      <c r="AT374" s="280" t="s">
        <v>130</v>
      </c>
      <c r="AU374" s="280" t="s">
        <v>79</v>
      </c>
      <c r="AV374" s="13" t="s">
        <v>138</v>
      </c>
      <c r="AW374" s="13" t="s">
        <v>33</v>
      </c>
      <c r="AX374" s="13" t="s">
        <v>69</v>
      </c>
      <c r="AY374" s="280" t="s">
        <v>120</v>
      </c>
    </row>
    <row r="375" s="12" customFormat="1">
      <c r="B375" s="249"/>
      <c r="C375" s="250"/>
      <c r="D375" s="234" t="s">
        <v>130</v>
      </c>
      <c r="E375" s="251" t="s">
        <v>21</v>
      </c>
      <c r="F375" s="252" t="s">
        <v>195</v>
      </c>
      <c r="G375" s="250"/>
      <c r="H375" s="253">
        <v>2265.3629999999998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AT375" s="259" t="s">
        <v>130</v>
      </c>
      <c r="AU375" s="259" t="s">
        <v>79</v>
      </c>
      <c r="AV375" s="12" t="s">
        <v>143</v>
      </c>
      <c r="AW375" s="12" t="s">
        <v>33</v>
      </c>
      <c r="AX375" s="12" t="s">
        <v>77</v>
      </c>
      <c r="AY375" s="259" t="s">
        <v>120</v>
      </c>
    </row>
    <row r="376" s="1" customFormat="1" ht="25.5" customHeight="1">
      <c r="B376" s="45"/>
      <c r="C376" s="220" t="s">
        <v>554</v>
      </c>
      <c r="D376" s="220" t="s">
        <v>123</v>
      </c>
      <c r="E376" s="221" t="s">
        <v>555</v>
      </c>
      <c r="F376" s="222" t="s">
        <v>556</v>
      </c>
      <c r="G376" s="223" t="s">
        <v>258</v>
      </c>
      <c r="H376" s="224">
        <v>43041.896999999997</v>
      </c>
      <c r="I376" s="225"/>
      <c r="J376" s="226">
        <f>ROUND(I376*H376,2)</f>
        <v>0</v>
      </c>
      <c r="K376" s="222" t="s">
        <v>127</v>
      </c>
      <c r="L376" s="71"/>
      <c r="M376" s="227" t="s">
        <v>21</v>
      </c>
      <c r="N376" s="228" t="s">
        <v>40</v>
      </c>
      <c r="O376" s="46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AR376" s="23" t="s">
        <v>143</v>
      </c>
      <c r="AT376" s="23" t="s">
        <v>123</v>
      </c>
      <c r="AU376" s="23" t="s">
        <v>79</v>
      </c>
      <c r="AY376" s="23" t="s">
        <v>120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23" t="s">
        <v>77</v>
      </c>
      <c r="BK376" s="231">
        <f>ROUND(I376*H376,2)</f>
        <v>0</v>
      </c>
      <c r="BL376" s="23" t="s">
        <v>143</v>
      </c>
      <c r="BM376" s="23" t="s">
        <v>557</v>
      </c>
    </row>
    <row r="377" s="11" customFormat="1">
      <c r="B377" s="232"/>
      <c r="C377" s="233"/>
      <c r="D377" s="234" t="s">
        <v>130</v>
      </c>
      <c r="E377" s="235" t="s">
        <v>21</v>
      </c>
      <c r="F377" s="236" t="s">
        <v>558</v>
      </c>
      <c r="G377" s="233"/>
      <c r="H377" s="237">
        <v>43041.896999999997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130</v>
      </c>
      <c r="AU377" s="243" t="s">
        <v>79</v>
      </c>
      <c r="AV377" s="11" t="s">
        <v>79</v>
      </c>
      <c r="AW377" s="11" t="s">
        <v>33</v>
      </c>
      <c r="AX377" s="11" t="s">
        <v>77</v>
      </c>
      <c r="AY377" s="243" t="s">
        <v>120</v>
      </c>
    </row>
    <row r="378" s="1" customFormat="1" ht="25.5" customHeight="1">
      <c r="B378" s="45"/>
      <c r="C378" s="220" t="s">
        <v>559</v>
      </c>
      <c r="D378" s="220" t="s">
        <v>123</v>
      </c>
      <c r="E378" s="221" t="s">
        <v>560</v>
      </c>
      <c r="F378" s="222" t="s">
        <v>561</v>
      </c>
      <c r="G378" s="223" t="s">
        <v>258</v>
      </c>
      <c r="H378" s="224">
        <v>116.425</v>
      </c>
      <c r="I378" s="225"/>
      <c r="J378" s="226">
        <f>ROUND(I378*H378,2)</f>
        <v>0</v>
      </c>
      <c r="K378" s="222" t="s">
        <v>127</v>
      </c>
      <c r="L378" s="71"/>
      <c r="M378" s="227" t="s">
        <v>21</v>
      </c>
      <c r="N378" s="228" t="s">
        <v>40</v>
      </c>
      <c r="O378" s="46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AR378" s="23" t="s">
        <v>143</v>
      </c>
      <c r="AT378" s="23" t="s">
        <v>123</v>
      </c>
      <c r="AU378" s="23" t="s">
        <v>79</v>
      </c>
      <c r="AY378" s="23" t="s">
        <v>120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3" t="s">
        <v>77</v>
      </c>
      <c r="BK378" s="231">
        <f>ROUND(I378*H378,2)</f>
        <v>0</v>
      </c>
      <c r="BL378" s="23" t="s">
        <v>143</v>
      </c>
      <c r="BM378" s="23" t="s">
        <v>562</v>
      </c>
    </row>
    <row r="379" s="11" customFormat="1">
      <c r="B379" s="232"/>
      <c r="C379" s="233"/>
      <c r="D379" s="234" t="s">
        <v>130</v>
      </c>
      <c r="E379" s="235" t="s">
        <v>21</v>
      </c>
      <c r="F379" s="236" t="s">
        <v>563</v>
      </c>
      <c r="G379" s="233"/>
      <c r="H379" s="237">
        <v>1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130</v>
      </c>
      <c r="AU379" s="243" t="s">
        <v>79</v>
      </c>
      <c r="AV379" s="11" t="s">
        <v>79</v>
      </c>
      <c r="AW379" s="11" t="s">
        <v>33</v>
      </c>
      <c r="AX379" s="11" t="s">
        <v>69</v>
      </c>
      <c r="AY379" s="243" t="s">
        <v>120</v>
      </c>
    </row>
    <row r="380" s="11" customFormat="1">
      <c r="B380" s="232"/>
      <c r="C380" s="233"/>
      <c r="D380" s="234" t="s">
        <v>130</v>
      </c>
      <c r="E380" s="235" t="s">
        <v>21</v>
      </c>
      <c r="F380" s="236" t="s">
        <v>564</v>
      </c>
      <c r="G380" s="233"/>
      <c r="H380" s="237">
        <v>112.8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130</v>
      </c>
      <c r="AU380" s="243" t="s">
        <v>79</v>
      </c>
      <c r="AV380" s="11" t="s">
        <v>79</v>
      </c>
      <c r="AW380" s="11" t="s">
        <v>33</v>
      </c>
      <c r="AX380" s="11" t="s">
        <v>69</v>
      </c>
      <c r="AY380" s="243" t="s">
        <v>120</v>
      </c>
    </row>
    <row r="381" s="11" customFormat="1">
      <c r="B381" s="232"/>
      <c r="C381" s="233"/>
      <c r="D381" s="234" t="s">
        <v>130</v>
      </c>
      <c r="E381" s="235" t="s">
        <v>21</v>
      </c>
      <c r="F381" s="236" t="s">
        <v>565</v>
      </c>
      <c r="G381" s="233"/>
      <c r="H381" s="237">
        <v>2.625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130</v>
      </c>
      <c r="AU381" s="243" t="s">
        <v>79</v>
      </c>
      <c r="AV381" s="11" t="s">
        <v>79</v>
      </c>
      <c r="AW381" s="11" t="s">
        <v>33</v>
      </c>
      <c r="AX381" s="11" t="s">
        <v>69</v>
      </c>
      <c r="AY381" s="243" t="s">
        <v>120</v>
      </c>
    </row>
    <row r="382" s="12" customFormat="1">
      <c r="B382" s="249"/>
      <c r="C382" s="250"/>
      <c r="D382" s="234" t="s">
        <v>130</v>
      </c>
      <c r="E382" s="251" t="s">
        <v>21</v>
      </c>
      <c r="F382" s="252" t="s">
        <v>195</v>
      </c>
      <c r="G382" s="250"/>
      <c r="H382" s="253">
        <v>116.425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130</v>
      </c>
      <c r="AU382" s="259" t="s">
        <v>79</v>
      </c>
      <c r="AV382" s="12" t="s">
        <v>143</v>
      </c>
      <c r="AW382" s="12" t="s">
        <v>33</v>
      </c>
      <c r="AX382" s="12" t="s">
        <v>77</v>
      </c>
      <c r="AY382" s="259" t="s">
        <v>120</v>
      </c>
    </row>
    <row r="383" s="1" customFormat="1" ht="25.5" customHeight="1">
      <c r="B383" s="45"/>
      <c r="C383" s="220" t="s">
        <v>566</v>
      </c>
      <c r="D383" s="220" t="s">
        <v>123</v>
      </c>
      <c r="E383" s="221" t="s">
        <v>567</v>
      </c>
      <c r="F383" s="222" t="s">
        <v>556</v>
      </c>
      <c r="G383" s="223" t="s">
        <v>258</v>
      </c>
      <c r="H383" s="224">
        <v>2212.0749999999998</v>
      </c>
      <c r="I383" s="225"/>
      <c r="J383" s="226">
        <f>ROUND(I383*H383,2)</f>
        <v>0</v>
      </c>
      <c r="K383" s="222" t="s">
        <v>127</v>
      </c>
      <c r="L383" s="71"/>
      <c r="M383" s="227" t="s">
        <v>21</v>
      </c>
      <c r="N383" s="228" t="s">
        <v>40</v>
      </c>
      <c r="O383" s="46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AR383" s="23" t="s">
        <v>143</v>
      </c>
      <c r="AT383" s="23" t="s">
        <v>123</v>
      </c>
      <c r="AU383" s="23" t="s">
        <v>79</v>
      </c>
      <c r="AY383" s="23" t="s">
        <v>120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23" t="s">
        <v>77</v>
      </c>
      <c r="BK383" s="231">
        <f>ROUND(I383*H383,2)</f>
        <v>0</v>
      </c>
      <c r="BL383" s="23" t="s">
        <v>143</v>
      </c>
      <c r="BM383" s="23" t="s">
        <v>568</v>
      </c>
    </row>
    <row r="384" s="11" customFormat="1">
      <c r="B384" s="232"/>
      <c r="C384" s="233"/>
      <c r="D384" s="234" t="s">
        <v>130</v>
      </c>
      <c r="E384" s="235" t="s">
        <v>21</v>
      </c>
      <c r="F384" s="236" t="s">
        <v>569</v>
      </c>
      <c r="G384" s="233"/>
      <c r="H384" s="237">
        <v>2212.0749999999998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130</v>
      </c>
      <c r="AU384" s="243" t="s">
        <v>79</v>
      </c>
      <c r="AV384" s="11" t="s">
        <v>79</v>
      </c>
      <c r="AW384" s="11" t="s">
        <v>33</v>
      </c>
      <c r="AX384" s="11" t="s">
        <v>77</v>
      </c>
      <c r="AY384" s="243" t="s">
        <v>120</v>
      </c>
    </row>
    <row r="385" s="1" customFormat="1" ht="16.5" customHeight="1">
      <c r="B385" s="45"/>
      <c r="C385" s="220" t="s">
        <v>570</v>
      </c>
      <c r="D385" s="220" t="s">
        <v>123</v>
      </c>
      <c r="E385" s="221" t="s">
        <v>571</v>
      </c>
      <c r="F385" s="222" t="s">
        <v>572</v>
      </c>
      <c r="G385" s="223" t="s">
        <v>258</v>
      </c>
      <c r="H385" s="224">
        <v>922.42499999999995</v>
      </c>
      <c r="I385" s="225"/>
      <c r="J385" s="226">
        <f>ROUND(I385*H385,2)</f>
        <v>0</v>
      </c>
      <c r="K385" s="222" t="s">
        <v>127</v>
      </c>
      <c r="L385" s="71"/>
      <c r="M385" s="227" t="s">
        <v>21</v>
      </c>
      <c r="N385" s="228" t="s">
        <v>40</v>
      </c>
      <c r="O385" s="4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AR385" s="23" t="s">
        <v>143</v>
      </c>
      <c r="AT385" s="23" t="s">
        <v>123</v>
      </c>
      <c r="AU385" s="23" t="s">
        <v>79</v>
      </c>
      <c r="AY385" s="23" t="s">
        <v>120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23" t="s">
        <v>77</v>
      </c>
      <c r="BK385" s="231">
        <f>ROUND(I385*H385,2)</f>
        <v>0</v>
      </c>
      <c r="BL385" s="23" t="s">
        <v>143</v>
      </c>
      <c r="BM385" s="23" t="s">
        <v>573</v>
      </c>
    </row>
    <row r="386" s="11" customFormat="1">
      <c r="B386" s="232"/>
      <c r="C386" s="233"/>
      <c r="D386" s="234" t="s">
        <v>130</v>
      </c>
      <c r="E386" s="235" t="s">
        <v>21</v>
      </c>
      <c r="F386" s="236" t="s">
        <v>543</v>
      </c>
      <c r="G386" s="233"/>
      <c r="H386" s="237">
        <v>122.5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130</v>
      </c>
      <c r="AU386" s="243" t="s">
        <v>79</v>
      </c>
      <c r="AV386" s="11" t="s">
        <v>79</v>
      </c>
      <c r="AW386" s="11" t="s">
        <v>33</v>
      </c>
      <c r="AX386" s="11" t="s">
        <v>69</v>
      </c>
      <c r="AY386" s="243" t="s">
        <v>120</v>
      </c>
    </row>
    <row r="387" s="11" customFormat="1">
      <c r="B387" s="232"/>
      <c r="C387" s="233"/>
      <c r="D387" s="234" t="s">
        <v>130</v>
      </c>
      <c r="E387" s="235" t="s">
        <v>21</v>
      </c>
      <c r="F387" s="236" t="s">
        <v>544</v>
      </c>
      <c r="G387" s="233"/>
      <c r="H387" s="237">
        <v>42.5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130</v>
      </c>
      <c r="AU387" s="243" t="s">
        <v>79</v>
      </c>
      <c r="AV387" s="11" t="s">
        <v>79</v>
      </c>
      <c r="AW387" s="11" t="s">
        <v>33</v>
      </c>
      <c r="AX387" s="11" t="s">
        <v>69</v>
      </c>
      <c r="AY387" s="243" t="s">
        <v>120</v>
      </c>
    </row>
    <row r="388" s="11" customFormat="1">
      <c r="B388" s="232"/>
      <c r="C388" s="233"/>
      <c r="D388" s="234" t="s">
        <v>130</v>
      </c>
      <c r="E388" s="235" t="s">
        <v>21</v>
      </c>
      <c r="F388" s="236" t="s">
        <v>545</v>
      </c>
      <c r="G388" s="233"/>
      <c r="H388" s="237">
        <v>1.25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130</v>
      </c>
      <c r="AU388" s="243" t="s">
        <v>79</v>
      </c>
      <c r="AV388" s="11" t="s">
        <v>79</v>
      </c>
      <c r="AW388" s="11" t="s">
        <v>33</v>
      </c>
      <c r="AX388" s="11" t="s">
        <v>69</v>
      </c>
      <c r="AY388" s="243" t="s">
        <v>120</v>
      </c>
    </row>
    <row r="389" s="11" customFormat="1">
      <c r="B389" s="232"/>
      <c r="C389" s="233"/>
      <c r="D389" s="234" t="s">
        <v>130</v>
      </c>
      <c r="E389" s="235" t="s">
        <v>21</v>
      </c>
      <c r="F389" s="236" t="s">
        <v>546</v>
      </c>
      <c r="G389" s="233"/>
      <c r="H389" s="237">
        <v>639.75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130</v>
      </c>
      <c r="AU389" s="243" t="s">
        <v>79</v>
      </c>
      <c r="AV389" s="11" t="s">
        <v>79</v>
      </c>
      <c r="AW389" s="11" t="s">
        <v>33</v>
      </c>
      <c r="AX389" s="11" t="s">
        <v>69</v>
      </c>
      <c r="AY389" s="243" t="s">
        <v>120</v>
      </c>
    </row>
    <row r="390" s="13" customFormat="1">
      <c r="B390" s="270"/>
      <c r="C390" s="271"/>
      <c r="D390" s="234" t="s">
        <v>130</v>
      </c>
      <c r="E390" s="272" t="s">
        <v>21</v>
      </c>
      <c r="F390" s="273" t="s">
        <v>542</v>
      </c>
      <c r="G390" s="271"/>
      <c r="H390" s="274">
        <v>806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AT390" s="280" t="s">
        <v>130</v>
      </c>
      <c r="AU390" s="280" t="s">
        <v>79</v>
      </c>
      <c r="AV390" s="13" t="s">
        <v>138</v>
      </c>
      <c r="AW390" s="13" t="s">
        <v>33</v>
      </c>
      <c r="AX390" s="13" t="s">
        <v>69</v>
      </c>
      <c r="AY390" s="280" t="s">
        <v>120</v>
      </c>
    </row>
    <row r="391" s="11" customFormat="1">
      <c r="B391" s="232"/>
      <c r="C391" s="233"/>
      <c r="D391" s="234" t="s">
        <v>130</v>
      </c>
      <c r="E391" s="235" t="s">
        <v>21</v>
      </c>
      <c r="F391" s="236" t="s">
        <v>563</v>
      </c>
      <c r="G391" s="233"/>
      <c r="H391" s="237">
        <v>1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130</v>
      </c>
      <c r="AU391" s="243" t="s">
        <v>79</v>
      </c>
      <c r="AV391" s="11" t="s">
        <v>79</v>
      </c>
      <c r="AW391" s="11" t="s">
        <v>33</v>
      </c>
      <c r="AX391" s="11" t="s">
        <v>69</v>
      </c>
      <c r="AY391" s="243" t="s">
        <v>120</v>
      </c>
    </row>
    <row r="392" s="11" customFormat="1">
      <c r="B392" s="232"/>
      <c r="C392" s="233"/>
      <c r="D392" s="234" t="s">
        <v>130</v>
      </c>
      <c r="E392" s="235" t="s">
        <v>21</v>
      </c>
      <c r="F392" s="236" t="s">
        <v>564</v>
      </c>
      <c r="G392" s="233"/>
      <c r="H392" s="237">
        <v>112.8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130</v>
      </c>
      <c r="AU392" s="243" t="s">
        <v>79</v>
      </c>
      <c r="AV392" s="11" t="s">
        <v>79</v>
      </c>
      <c r="AW392" s="11" t="s">
        <v>33</v>
      </c>
      <c r="AX392" s="11" t="s">
        <v>69</v>
      </c>
      <c r="AY392" s="243" t="s">
        <v>120</v>
      </c>
    </row>
    <row r="393" s="11" customFormat="1">
      <c r="B393" s="232"/>
      <c r="C393" s="233"/>
      <c r="D393" s="234" t="s">
        <v>130</v>
      </c>
      <c r="E393" s="235" t="s">
        <v>21</v>
      </c>
      <c r="F393" s="236" t="s">
        <v>565</v>
      </c>
      <c r="G393" s="233"/>
      <c r="H393" s="237">
        <v>2.625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130</v>
      </c>
      <c r="AU393" s="243" t="s">
        <v>79</v>
      </c>
      <c r="AV393" s="11" t="s">
        <v>79</v>
      </c>
      <c r="AW393" s="11" t="s">
        <v>33</v>
      </c>
      <c r="AX393" s="11" t="s">
        <v>69</v>
      </c>
      <c r="AY393" s="243" t="s">
        <v>120</v>
      </c>
    </row>
    <row r="394" s="13" customFormat="1">
      <c r="B394" s="270"/>
      <c r="C394" s="271"/>
      <c r="D394" s="234" t="s">
        <v>130</v>
      </c>
      <c r="E394" s="272" t="s">
        <v>21</v>
      </c>
      <c r="F394" s="273" t="s">
        <v>542</v>
      </c>
      <c r="G394" s="271"/>
      <c r="H394" s="274">
        <v>116.425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AT394" s="280" t="s">
        <v>130</v>
      </c>
      <c r="AU394" s="280" t="s">
        <v>79</v>
      </c>
      <c r="AV394" s="13" t="s">
        <v>138</v>
      </c>
      <c r="AW394" s="13" t="s">
        <v>33</v>
      </c>
      <c r="AX394" s="13" t="s">
        <v>69</v>
      </c>
      <c r="AY394" s="280" t="s">
        <v>120</v>
      </c>
    </row>
    <row r="395" s="12" customFormat="1">
      <c r="B395" s="249"/>
      <c r="C395" s="250"/>
      <c r="D395" s="234" t="s">
        <v>130</v>
      </c>
      <c r="E395" s="251" t="s">
        <v>21</v>
      </c>
      <c r="F395" s="252" t="s">
        <v>195</v>
      </c>
      <c r="G395" s="250"/>
      <c r="H395" s="253">
        <v>922.42499999999995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AT395" s="259" t="s">
        <v>130</v>
      </c>
      <c r="AU395" s="259" t="s">
        <v>79</v>
      </c>
      <c r="AV395" s="12" t="s">
        <v>143</v>
      </c>
      <c r="AW395" s="12" t="s">
        <v>33</v>
      </c>
      <c r="AX395" s="12" t="s">
        <v>77</v>
      </c>
      <c r="AY395" s="259" t="s">
        <v>120</v>
      </c>
    </row>
    <row r="396" s="1" customFormat="1" ht="25.5" customHeight="1">
      <c r="B396" s="45"/>
      <c r="C396" s="220" t="s">
        <v>574</v>
      </c>
      <c r="D396" s="220" t="s">
        <v>123</v>
      </c>
      <c r="E396" s="221" t="s">
        <v>575</v>
      </c>
      <c r="F396" s="222" t="s">
        <v>576</v>
      </c>
      <c r="G396" s="223" t="s">
        <v>258</v>
      </c>
      <c r="H396" s="224">
        <v>447.92000000000002</v>
      </c>
      <c r="I396" s="225"/>
      <c r="J396" s="226">
        <f>ROUND(I396*H396,2)</f>
        <v>0</v>
      </c>
      <c r="K396" s="222" t="s">
        <v>127</v>
      </c>
      <c r="L396" s="71"/>
      <c r="M396" s="227" t="s">
        <v>21</v>
      </c>
      <c r="N396" s="228" t="s">
        <v>40</v>
      </c>
      <c r="O396" s="46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AR396" s="23" t="s">
        <v>143</v>
      </c>
      <c r="AT396" s="23" t="s">
        <v>123</v>
      </c>
      <c r="AU396" s="23" t="s">
        <v>79</v>
      </c>
      <c r="AY396" s="23" t="s">
        <v>120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23" t="s">
        <v>77</v>
      </c>
      <c r="BK396" s="231">
        <f>ROUND(I396*H396,2)</f>
        <v>0</v>
      </c>
      <c r="BL396" s="23" t="s">
        <v>143</v>
      </c>
      <c r="BM396" s="23" t="s">
        <v>577</v>
      </c>
    </row>
    <row r="397" s="11" customFormat="1">
      <c r="B397" s="232"/>
      <c r="C397" s="233"/>
      <c r="D397" s="234" t="s">
        <v>130</v>
      </c>
      <c r="E397" s="235" t="s">
        <v>21</v>
      </c>
      <c r="F397" s="236" t="s">
        <v>539</v>
      </c>
      <c r="G397" s="233"/>
      <c r="H397" s="237">
        <v>53.899999999999999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130</v>
      </c>
      <c r="AU397" s="243" t="s">
        <v>79</v>
      </c>
      <c r="AV397" s="11" t="s">
        <v>79</v>
      </c>
      <c r="AW397" s="11" t="s">
        <v>33</v>
      </c>
      <c r="AX397" s="11" t="s">
        <v>69</v>
      </c>
      <c r="AY397" s="243" t="s">
        <v>120</v>
      </c>
    </row>
    <row r="398" s="11" customFormat="1">
      <c r="B398" s="232"/>
      <c r="C398" s="233"/>
      <c r="D398" s="234" t="s">
        <v>130</v>
      </c>
      <c r="E398" s="235" t="s">
        <v>21</v>
      </c>
      <c r="F398" s="236" t="s">
        <v>540</v>
      </c>
      <c r="G398" s="233"/>
      <c r="H398" s="237">
        <v>18.699999999999999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130</v>
      </c>
      <c r="AU398" s="243" t="s">
        <v>79</v>
      </c>
      <c r="AV398" s="11" t="s">
        <v>79</v>
      </c>
      <c r="AW398" s="11" t="s">
        <v>33</v>
      </c>
      <c r="AX398" s="11" t="s">
        <v>69</v>
      </c>
      <c r="AY398" s="243" t="s">
        <v>120</v>
      </c>
    </row>
    <row r="399" s="11" customFormat="1">
      <c r="B399" s="232"/>
      <c r="C399" s="233"/>
      <c r="D399" s="234" t="s">
        <v>130</v>
      </c>
      <c r="E399" s="235" t="s">
        <v>21</v>
      </c>
      <c r="F399" s="236" t="s">
        <v>541</v>
      </c>
      <c r="G399" s="233"/>
      <c r="H399" s="237">
        <v>375.31999999999999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130</v>
      </c>
      <c r="AU399" s="243" t="s">
        <v>79</v>
      </c>
      <c r="AV399" s="11" t="s">
        <v>79</v>
      </c>
      <c r="AW399" s="11" t="s">
        <v>33</v>
      </c>
      <c r="AX399" s="11" t="s">
        <v>69</v>
      </c>
      <c r="AY399" s="243" t="s">
        <v>120</v>
      </c>
    </row>
    <row r="400" s="12" customFormat="1">
      <c r="B400" s="249"/>
      <c r="C400" s="250"/>
      <c r="D400" s="234" t="s">
        <v>130</v>
      </c>
      <c r="E400" s="251" t="s">
        <v>21</v>
      </c>
      <c r="F400" s="252" t="s">
        <v>195</v>
      </c>
      <c r="G400" s="250"/>
      <c r="H400" s="253">
        <v>447.92000000000002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130</v>
      </c>
      <c r="AU400" s="259" t="s">
        <v>79</v>
      </c>
      <c r="AV400" s="12" t="s">
        <v>143</v>
      </c>
      <c r="AW400" s="12" t="s">
        <v>33</v>
      </c>
      <c r="AX400" s="12" t="s">
        <v>77</v>
      </c>
      <c r="AY400" s="259" t="s">
        <v>120</v>
      </c>
    </row>
    <row r="401" s="1" customFormat="1" ht="25.5" customHeight="1">
      <c r="B401" s="45"/>
      <c r="C401" s="220" t="s">
        <v>578</v>
      </c>
      <c r="D401" s="220" t="s">
        <v>123</v>
      </c>
      <c r="E401" s="221" t="s">
        <v>579</v>
      </c>
      <c r="F401" s="222" t="s">
        <v>580</v>
      </c>
      <c r="G401" s="223" t="s">
        <v>258</v>
      </c>
      <c r="H401" s="224">
        <v>1011.443</v>
      </c>
      <c r="I401" s="225"/>
      <c r="J401" s="226">
        <f>ROUND(I401*H401,2)</f>
        <v>0</v>
      </c>
      <c r="K401" s="222" t="s">
        <v>127</v>
      </c>
      <c r="L401" s="71"/>
      <c r="M401" s="227" t="s">
        <v>21</v>
      </c>
      <c r="N401" s="228" t="s">
        <v>40</v>
      </c>
      <c r="O401" s="46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3" t="s">
        <v>143</v>
      </c>
      <c r="AT401" s="23" t="s">
        <v>123</v>
      </c>
      <c r="AU401" s="23" t="s">
        <v>79</v>
      </c>
      <c r="AY401" s="23" t="s">
        <v>120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3" t="s">
        <v>77</v>
      </c>
      <c r="BK401" s="231">
        <f>ROUND(I401*H401,2)</f>
        <v>0</v>
      </c>
      <c r="BL401" s="23" t="s">
        <v>143</v>
      </c>
      <c r="BM401" s="23" t="s">
        <v>581</v>
      </c>
    </row>
    <row r="402" s="11" customFormat="1">
      <c r="B402" s="232"/>
      <c r="C402" s="233"/>
      <c r="D402" s="234" t="s">
        <v>130</v>
      </c>
      <c r="E402" s="235" t="s">
        <v>21</v>
      </c>
      <c r="F402" s="236" t="s">
        <v>547</v>
      </c>
      <c r="G402" s="233"/>
      <c r="H402" s="237">
        <v>98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130</v>
      </c>
      <c r="AU402" s="243" t="s">
        <v>79</v>
      </c>
      <c r="AV402" s="11" t="s">
        <v>79</v>
      </c>
      <c r="AW402" s="11" t="s">
        <v>33</v>
      </c>
      <c r="AX402" s="11" t="s">
        <v>69</v>
      </c>
      <c r="AY402" s="243" t="s">
        <v>120</v>
      </c>
    </row>
    <row r="403" s="11" customFormat="1">
      <c r="B403" s="232"/>
      <c r="C403" s="233"/>
      <c r="D403" s="234" t="s">
        <v>130</v>
      </c>
      <c r="E403" s="235" t="s">
        <v>21</v>
      </c>
      <c r="F403" s="236" t="s">
        <v>548</v>
      </c>
      <c r="G403" s="233"/>
      <c r="H403" s="237">
        <v>68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130</v>
      </c>
      <c r="AU403" s="243" t="s">
        <v>79</v>
      </c>
      <c r="AV403" s="11" t="s">
        <v>79</v>
      </c>
      <c r="AW403" s="11" t="s">
        <v>33</v>
      </c>
      <c r="AX403" s="11" t="s">
        <v>69</v>
      </c>
      <c r="AY403" s="243" t="s">
        <v>120</v>
      </c>
    </row>
    <row r="404" s="11" customFormat="1">
      <c r="B404" s="232"/>
      <c r="C404" s="233"/>
      <c r="D404" s="234" t="s">
        <v>130</v>
      </c>
      <c r="E404" s="235" t="s">
        <v>21</v>
      </c>
      <c r="F404" s="236" t="s">
        <v>549</v>
      </c>
      <c r="G404" s="233"/>
      <c r="H404" s="237">
        <v>2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130</v>
      </c>
      <c r="AU404" s="243" t="s">
        <v>79</v>
      </c>
      <c r="AV404" s="11" t="s">
        <v>79</v>
      </c>
      <c r="AW404" s="11" t="s">
        <v>33</v>
      </c>
      <c r="AX404" s="11" t="s">
        <v>69</v>
      </c>
      <c r="AY404" s="243" t="s">
        <v>120</v>
      </c>
    </row>
    <row r="405" s="11" customFormat="1">
      <c r="B405" s="232"/>
      <c r="C405" s="233"/>
      <c r="D405" s="234" t="s">
        <v>130</v>
      </c>
      <c r="E405" s="235" t="s">
        <v>21</v>
      </c>
      <c r="F405" s="236" t="s">
        <v>550</v>
      </c>
      <c r="G405" s="233"/>
      <c r="H405" s="237">
        <v>682.39999999999998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130</v>
      </c>
      <c r="AU405" s="243" t="s">
        <v>79</v>
      </c>
      <c r="AV405" s="11" t="s">
        <v>79</v>
      </c>
      <c r="AW405" s="11" t="s">
        <v>33</v>
      </c>
      <c r="AX405" s="11" t="s">
        <v>69</v>
      </c>
      <c r="AY405" s="243" t="s">
        <v>120</v>
      </c>
    </row>
    <row r="406" s="13" customFormat="1">
      <c r="B406" s="270"/>
      <c r="C406" s="271"/>
      <c r="D406" s="234" t="s">
        <v>130</v>
      </c>
      <c r="E406" s="272" t="s">
        <v>21</v>
      </c>
      <c r="F406" s="273" t="s">
        <v>542</v>
      </c>
      <c r="G406" s="271"/>
      <c r="H406" s="274">
        <v>850.39999999999998</v>
      </c>
      <c r="I406" s="275"/>
      <c r="J406" s="271"/>
      <c r="K406" s="271"/>
      <c r="L406" s="276"/>
      <c r="M406" s="277"/>
      <c r="N406" s="278"/>
      <c r="O406" s="278"/>
      <c r="P406" s="278"/>
      <c r="Q406" s="278"/>
      <c r="R406" s="278"/>
      <c r="S406" s="278"/>
      <c r="T406" s="279"/>
      <c r="AT406" s="280" t="s">
        <v>130</v>
      </c>
      <c r="AU406" s="280" t="s">
        <v>79</v>
      </c>
      <c r="AV406" s="13" t="s">
        <v>138</v>
      </c>
      <c r="AW406" s="13" t="s">
        <v>33</v>
      </c>
      <c r="AX406" s="13" t="s">
        <v>69</v>
      </c>
      <c r="AY406" s="280" t="s">
        <v>120</v>
      </c>
    </row>
    <row r="407" s="11" customFormat="1">
      <c r="B407" s="232"/>
      <c r="C407" s="233"/>
      <c r="D407" s="234" t="s">
        <v>130</v>
      </c>
      <c r="E407" s="235" t="s">
        <v>21</v>
      </c>
      <c r="F407" s="236" t="s">
        <v>551</v>
      </c>
      <c r="G407" s="233"/>
      <c r="H407" s="237">
        <v>56.182000000000002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130</v>
      </c>
      <c r="AU407" s="243" t="s">
        <v>79</v>
      </c>
      <c r="AV407" s="11" t="s">
        <v>79</v>
      </c>
      <c r="AW407" s="11" t="s">
        <v>33</v>
      </c>
      <c r="AX407" s="11" t="s">
        <v>69</v>
      </c>
      <c r="AY407" s="243" t="s">
        <v>120</v>
      </c>
    </row>
    <row r="408" s="11" customFormat="1">
      <c r="B408" s="232"/>
      <c r="C408" s="233"/>
      <c r="D408" s="234" t="s">
        <v>130</v>
      </c>
      <c r="E408" s="235" t="s">
        <v>21</v>
      </c>
      <c r="F408" s="236" t="s">
        <v>552</v>
      </c>
      <c r="G408" s="233"/>
      <c r="H408" s="237">
        <v>84.004999999999995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130</v>
      </c>
      <c r="AU408" s="243" t="s">
        <v>79</v>
      </c>
      <c r="AV408" s="11" t="s">
        <v>79</v>
      </c>
      <c r="AW408" s="11" t="s">
        <v>33</v>
      </c>
      <c r="AX408" s="11" t="s">
        <v>69</v>
      </c>
      <c r="AY408" s="243" t="s">
        <v>120</v>
      </c>
    </row>
    <row r="409" s="11" customFormat="1">
      <c r="B409" s="232"/>
      <c r="C409" s="233"/>
      <c r="D409" s="234" t="s">
        <v>130</v>
      </c>
      <c r="E409" s="235" t="s">
        <v>21</v>
      </c>
      <c r="F409" s="236" t="s">
        <v>553</v>
      </c>
      <c r="G409" s="233"/>
      <c r="H409" s="237">
        <v>20.856000000000002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130</v>
      </c>
      <c r="AU409" s="243" t="s">
        <v>79</v>
      </c>
      <c r="AV409" s="11" t="s">
        <v>79</v>
      </c>
      <c r="AW409" s="11" t="s">
        <v>33</v>
      </c>
      <c r="AX409" s="11" t="s">
        <v>69</v>
      </c>
      <c r="AY409" s="243" t="s">
        <v>120</v>
      </c>
    </row>
    <row r="410" s="13" customFormat="1">
      <c r="B410" s="270"/>
      <c r="C410" s="271"/>
      <c r="D410" s="234" t="s">
        <v>130</v>
      </c>
      <c r="E410" s="272" t="s">
        <v>21</v>
      </c>
      <c r="F410" s="273" t="s">
        <v>542</v>
      </c>
      <c r="G410" s="271"/>
      <c r="H410" s="274">
        <v>161.04300000000001</v>
      </c>
      <c r="I410" s="275"/>
      <c r="J410" s="271"/>
      <c r="K410" s="271"/>
      <c r="L410" s="276"/>
      <c r="M410" s="277"/>
      <c r="N410" s="278"/>
      <c r="O410" s="278"/>
      <c r="P410" s="278"/>
      <c r="Q410" s="278"/>
      <c r="R410" s="278"/>
      <c r="S410" s="278"/>
      <c r="T410" s="279"/>
      <c r="AT410" s="280" t="s">
        <v>130</v>
      </c>
      <c r="AU410" s="280" t="s">
        <v>79</v>
      </c>
      <c r="AV410" s="13" t="s">
        <v>138</v>
      </c>
      <c r="AW410" s="13" t="s">
        <v>33</v>
      </c>
      <c r="AX410" s="13" t="s">
        <v>69</v>
      </c>
      <c r="AY410" s="280" t="s">
        <v>120</v>
      </c>
    </row>
    <row r="411" s="12" customFormat="1">
      <c r="B411" s="249"/>
      <c r="C411" s="250"/>
      <c r="D411" s="234" t="s">
        <v>130</v>
      </c>
      <c r="E411" s="251" t="s">
        <v>21</v>
      </c>
      <c r="F411" s="252" t="s">
        <v>195</v>
      </c>
      <c r="G411" s="250"/>
      <c r="H411" s="253">
        <v>1011.443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AT411" s="259" t="s">
        <v>130</v>
      </c>
      <c r="AU411" s="259" t="s">
        <v>79</v>
      </c>
      <c r="AV411" s="12" t="s">
        <v>143</v>
      </c>
      <c r="AW411" s="12" t="s">
        <v>33</v>
      </c>
      <c r="AX411" s="12" t="s">
        <v>77</v>
      </c>
      <c r="AY411" s="259" t="s">
        <v>120</v>
      </c>
    </row>
    <row r="412" s="1" customFormat="1" ht="16.5" customHeight="1">
      <c r="B412" s="45"/>
      <c r="C412" s="220" t="s">
        <v>582</v>
      </c>
      <c r="D412" s="220" t="s">
        <v>123</v>
      </c>
      <c r="E412" s="221" t="s">
        <v>583</v>
      </c>
      <c r="F412" s="222" t="s">
        <v>584</v>
      </c>
      <c r="G412" s="223" t="s">
        <v>258</v>
      </c>
      <c r="H412" s="224">
        <v>447.92000000000002</v>
      </c>
      <c r="I412" s="225"/>
      <c r="J412" s="226">
        <f>ROUND(I412*H412,2)</f>
        <v>0</v>
      </c>
      <c r="K412" s="222" t="s">
        <v>21</v>
      </c>
      <c r="L412" s="71"/>
      <c r="M412" s="227" t="s">
        <v>21</v>
      </c>
      <c r="N412" s="228" t="s">
        <v>40</v>
      </c>
      <c r="O412" s="46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AR412" s="23" t="s">
        <v>143</v>
      </c>
      <c r="AT412" s="23" t="s">
        <v>123</v>
      </c>
      <c r="AU412" s="23" t="s">
        <v>79</v>
      </c>
      <c r="AY412" s="23" t="s">
        <v>120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77</v>
      </c>
      <c r="BK412" s="231">
        <f>ROUND(I412*H412,2)</f>
        <v>0</v>
      </c>
      <c r="BL412" s="23" t="s">
        <v>143</v>
      </c>
      <c r="BM412" s="23" t="s">
        <v>585</v>
      </c>
    </row>
    <row r="413" s="11" customFormat="1">
      <c r="B413" s="232"/>
      <c r="C413" s="233"/>
      <c r="D413" s="234" t="s">
        <v>130</v>
      </c>
      <c r="E413" s="235" t="s">
        <v>21</v>
      </c>
      <c r="F413" s="236" t="s">
        <v>539</v>
      </c>
      <c r="G413" s="233"/>
      <c r="H413" s="237">
        <v>53.899999999999999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130</v>
      </c>
      <c r="AU413" s="243" t="s">
        <v>79</v>
      </c>
      <c r="AV413" s="11" t="s">
        <v>79</v>
      </c>
      <c r="AW413" s="11" t="s">
        <v>33</v>
      </c>
      <c r="AX413" s="11" t="s">
        <v>69</v>
      </c>
      <c r="AY413" s="243" t="s">
        <v>120</v>
      </c>
    </row>
    <row r="414" s="11" customFormat="1">
      <c r="B414" s="232"/>
      <c r="C414" s="233"/>
      <c r="D414" s="234" t="s">
        <v>130</v>
      </c>
      <c r="E414" s="235" t="s">
        <v>21</v>
      </c>
      <c r="F414" s="236" t="s">
        <v>540</v>
      </c>
      <c r="G414" s="233"/>
      <c r="H414" s="237">
        <v>18.699999999999999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130</v>
      </c>
      <c r="AU414" s="243" t="s">
        <v>79</v>
      </c>
      <c r="AV414" s="11" t="s">
        <v>79</v>
      </c>
      <c r="AW414" s="11" t="s">
        <v>33</v>
      </c>
      <c r="AX414" s="11" t="s">
        <v>69</v>
      </c>
      <c r="AY414" s="243" t="s">
        <v>120</v>
      </c>
    </row>
    <row r="415" s="11" customFormat="1">
      <c r="B415" s="232"/>
      <c r="C415" s="233"/>
      <c r="D415" s="234" t="s">
        <v>130</v>
      </c>
      <c r="E415" s="235" t="s">
        <v>21</v>
      </c>
      <c r="F415" s="236" t="s">
        <v>541</v>
      </c>
      <c r="G415" s="233"/>
      <c r="H415" s="237">
        <v>375.31999999999999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130</v>
      </c>
      <c r="AU415" s="243" t="s">
        <v>79</v>
      </c>
      <c r="AV415" s="11" t="s">
        <v>79</v>
      </c>
      <c r="AW415" s="11" t="s">
        <v>33</v>
      </c>
      <c r="AX415" s="11" t="s">
        <v>69</v>
      </c>
      <c r="AY415" s="243" t="s">
        <v>120</v>
      </c>
    </row>
    <row r="416" s="12" customFormat="1">
      <c r="B416" s="249"/>
      <c r="C416" s="250"/>
      <c r="D416" s="234" t="s">
        <v>130</v>
      </c>
      <c r="E416" s="251" t="s">
        <v>21</v>
      </c>
      <c r="F416" s="252" t="s">
        <v>195</v>
      </c>
      <c r="G416" s="250"/>
      <c r="H416" s="253">
        <v>447.92000000000002</v>
      </c>
      <c r="I416" s="254"/>
      <c r="J416" s="250"/>
      <c r="K416" s="250"/>
      <c r="L416" s="255"/>
      <c r="M416" s="256"/>
      <c r="N416" s="257"/>
      <c r="O416" s="257"/>
      <c r="P416" s="257"/>
      <c r="Q416" s="257"/>
      <c r="R416" s="257"/>
      <c r="S416" s="257"/>
      <c r="T416" s="258"/>
      <c r="AT416" s="259" t="s">
        <v>130</v>
      </c>
      <c r="AU416" s="259" t="s">
        <v>79</v>
      </c>
      <c r="AV416" s="12" t="s">
        <v>143</v>
      </c>
      <c r="AW416" s="12" t="s">
        <v>33</v>
      </c>
      <c r="AX416" s="12" t="s">
        <v>77</v>
      </c>
      <c r="AY416" s="259" t="s">
        <v>120</v>
      </c>
    </row>
    <row r="417" s="10" customFormat="1" ht="29.88" customHeight="1">
      <c r="B417" s="204"/>
      <c r="C417" s="205"/>
      <c r="D417" s="206" t="s">
        <v>68</v>
      </c>
      <c r="E417" s="218" t="s">
        <v>586</v>
      </c>
      <c r="F417" s="218" t="s">
        <v>587</v>
      </c>
      <c r="G417" s="205"/>
      <c r="H417" s="205"/>
      <c r="I417" s="208"/>
      <c r="J417" s="219">
        <f>BK417</f>
        <v>0</v>
      </c>
      <c r="K417" s="205"/>
      <c r="L417" s="210"/>
      <c r="M417" s="211"/>
      <c r="N417" s="212"/>
      <c r="O417" s="212"/>
      <c r="P417" s="213">
        <f>P418</f>
        <v>0</v>
      </c>
      <c r="Q417" s="212"/>
      <c r="R417" s="213">
        <f>R418</f>
        <v>0</v>
      </c>
      <c r="S417" s="212"/>
      <c r="T417" s="214">
        <f>T418</f>
        <v>0</v>
      </c>
      <c r="AR417" s="215" t="s">
        <v>77</v>
      </c>
      <c r="AT417" s="216" t="s">
        <v>68</v>
      </c>
      <c r="AU417" s="216" t="s">
        <v>77</v>
      </c>
      <c r="AY417" s="215" t="s">
        <v>120</v>
      </c>
      <c r="BK417" s="217">
        <f>BK418</f>
        <v>0</v>
      </c>
    </row>
    <row r="418" s="1" customFormat="1" ht="25.5" customHeight="1">
      <c r="B418" s="45"/>
      <c r="C418" s="220" t="s">
        <v>588</v>
      </c>
      <c r="D418" s="220" t="s">
        <v>123</v>
      </c>
      <c r="E418" s="221" t="s">
        <v>589</v>
      </c>
      <c r="F418" s="222" t="s">
        <v>590</v>
      </c>
      <c r="G418" s="223" t="s">
        <v>258</v>
      </c>
      <c r="H418" s="224">
        <v>490.87200000000001</v>
      </c>
      <c r="I418" s="225"/>
      <c r="J418" s="226">
        <f>ROUND(I418*H418,2)</f>
        <v>0</v>
      </c>
      <c r="K418" s="222" t="s">
        <v>127</v>
      </c>
      <c r="L418" s="71"/>
      <c r="M418" s="227" t="s">
        <v>21</v>
      </c>
      <c r="N418" s="281" t="s">
        <v>40</v>
      </c>
      <c r="O418" s="247"/>
      <c r="P418" s="282">
        <f>O418*H418</f>
        <v>0</v>
      </c>
      <c r="Q418" s="282">
        <v>0</v>
      </c>
      <c r="R418" s="282">
        <f>Q418*H418</f>
        <v>0</v>
      </c>
      <c r="S418" s="282">
        <v>0</v>
      </c>
      <c r="T418" s="283">
        <f>S418*H418</f>
        <v>0</v>
      </c>
      <c r="AR418" s="23" t="s">
        <v>143</v>
      </c>
      <c r="AT418" s="23" t="s">
        <v>123</v>
      </c>
      <c r="AU418" s="23" t="s">
        <v>79</v>
      </c>
      <c r="AY418" s="23" t="s">
        <v>120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23" t="s">
        <v>77</v>
      </c>
      <c r="BK418" s="231">
        <f>ROUND(I418*H418,2)</f>
        <v>0</v>
      </c>
      <c r="BL418" s="23" t="s">
        <v>143</v>
      </c>
      <c r="BM418" s="23" t="s">
        <v>591</v>
      </c>
    </row>
    <row r="419" s="1" customFormat="1" ht="6.96" customHeight="1">
      <c r="B419" s="66"/>
      <c r="C419" s="67"/>
      <c r="D419" s="67"/>
      <c r="E419" s="67"/>
      <c r="F419" s="67"/>
      <c r="G419" s="67"/>
      <c r="H419" s="67"/>
      <c r="I419" s="165"/>
      <c r="J419" s="67"/>
      <c r="K419" s="67"/>
      <c r="L419" s="71"/>
    </row>
  </sheetData>
  <sheetProtection sheet="1" autoFilter="0" formatColumns="0" formatRows="0" objects="1" scenarios="1" spinCount="100000" saltValue="TzcfTV666s54F8Y68lvABXzcW7k4eKYcQ5EPkFoXi2isqDDjTxrDhBCZoZWZCQNrUZWgedArQ4oS7yzjgiy4wA==" hashValue="w/DSe9Tok9A6j12L7UqcFCrCDMcAJzRtgC37OiVUcWUT0mSW0ZEBOnAJBMZSlrKTOZRCChHoP7fnzzurUIPH/g==" algorithmName="SHA-512" password="CC35"/>
  <autoFilter ref="C82:K418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86</v>
      </c>
      <c r="G1" s="138" t="s">
        <v>87</v>
      </c>
      <c r="H1" s="138"/>
      <c r="I1" s="139"/>
      <c r="J1" s="138" t="s">
        <v>88</v>
      </c>
      <c r="K1" s="137" t="s">
        <v>89</v>
      </c>
      <c r="L1" s="138" t="s">
        <v>90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Parašutistů, Praha 6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92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592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25. 5. 2018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ROUND(SUM(BE82:BE152), 2)</f>
        <v>0</v>
      </c>
      <c r="G30" s="46"/>
      <c r="H30" s="46"/>
      <c r="I30" s="157">
        <v>0.20999999999999999</v>
      </c>
      <c r="J30" s="156">
        <f>ROUND(ROUND((SUM(BE82:BE152)),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ROUND(SUM(BF82:BF152), 2)</f>
        <v>0</v>
      </c>
      <c r="G31" s="46"/>
      <c r="H31" s="46"/>
      <c r="I31" s="157">
        <v>0.14999999999999999</v>
      </c>
      <c r="J31" s="156">
        <f>ROUND(ROUND((SUM(BF82:BF152)),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ROUND(SUM(BG82:BG152),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ROUND(SUM(BH82:BH152),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ROUND(SUM(BI82:BI152),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94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Parašutistů, Praha 6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03 - Sanace zemní pláně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25. 5. 2018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95</v>
      </c>
      <c r="D54" s="158"/>
      <c r="E54" s="158"/>
      <c r="F54" s="158"/>
      <c r="G54" s="158"/>
      <c r="H54" s="158"/>
      <c r="I54" s="172"/>
      <c r="J54" s="173" t="s">
        <v>96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97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98</v>
      </c>
    </row>
    <row r="57" s="7" customFormat="1" ht="24.96" customHeight="1">
      <c r="B57" s="176"/>
      <c r="C57" s="177"/>
      <c r="D57" s="178" t="s">
        <v>179</v>
      </c>
      <c r="E57" s="179"/>
      <c r="F57" s="179"/>
      <c r="G57" s="179"/>
      <c r="H57" s="179"/>
      <c r="I57" s="180"/>
      <c r="J57" s="181">
        <f>J83</f>
        <v>0</v>
      </c>
      <c r="K57" s="182"/>
    </row>
    <row r="58" s="8" customFormat="1" ht="19.92" customHeight="1">
      <c r="B58" s="183"/>
      <c r="C58" s="184"/>
      <c r="D58" s="185" t="s">
        <v>180</v>
      </c>
      <c r="E58" s="186"/>
      <c r="F58" s="186"/>
      <c r="G58" s="186"/>
      <c r="H58" s="186"/>
      <c r="I58" s="187"/>
      <c r="J58" s="188">
        <f>J84</f>
        <v>0</v>
      </c>
      <c r="K58" s="189"/>
    </row>
    <row r="59" s="8" customFormat="1" ht="19.92" customHeight="1">
      <c r="B59" s="183"/>
      <c r="C59" s="184"/>
      <c r="D59" s="185" t="s">
        <v>181</v>
      </c>
      <c r="E59" s="186"/>
      <c r="F59" s="186"/>
      <c r="G59" s="186"/>
      <c r="H59" s="186"/>
      <c r="I59" s="187"/>
      <c r="J59" s="188">
        <f>J110</f>
        <v>0</v>
      </c>
      <c r="K59" s="189"/>
    </row>
    <row r="60" s="8" customFormat="1" ht="19.92" customHeight="1">
      <c r="B60" s="183"/>
      <c r="C60" s="184"/>
      <c r="D60" s="185" t="s">
        <v>183</v>
      </c>
      <c r="E60" s="186"/>
      <c r="F60" s="186"/>
      <c r="G60" s="186"/>
      <c r="H60" s="186"/>
      <c r="I60" s="187"/>
      <c r="J60" s="188">
        <f>J119</f>
        <v>0</v>
      </c>
      <c r="K60" s="189"/>
    </row>
    <row r="61" s="8" customFormat="1" ht="19.92" customHeight="1">
      <c r="B61" s="183"/>
      <c r="C61" s="184"/>
      <c r="D61" s="185" t="s">
        <v>184</v>
      </c>
      <c r="E61" s="186"/>
      <c r="F61" s="186"/>
      <c r="G61" s="186"/>
      <c r="H61" s="186"/>
      <c r="I61" s="187"/>
      <c r="J61" s="188">
        <f>J134</f>
        <v>0</v>
      </c>
      <c r="K61" s="189"/>
    </row>
    <row r="62" s="8" customFormat="1" ht="19.92" customHeight="1">
      <c r="B62" s="183"/>
      <c r="C62" s="184"/>
      <c r="D62" s="185" t="s">
        <v>185</v>
      </c>
      <c r="E62" s="186"/>
      <c r="F62" s="186"/>
      <c r="G62" s="186"/>
      <c r="H62" s="186"/>
      <c r="I62" s="187"/>
      <c r="J62" s="188">
        <f>J151</f>
        <v>0</v>
      </c>
      <c r="K62" s="189"/>
    </row>
    <row r="63" s="1" customFormat="1" ht="21.84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="1" customFormat="1" ht="6.96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="1" customFormat="1" ht="6.96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="1" customFormat="1" ht="36.96" customHeight="1">
      <c r="B69" s="45"/>
      <c r="C69" s="72" t="s">
        <v>104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6.96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6.5" customHeight="1">
      <c r="B72" s="45"/>
      <c r="C72" s="73"/>
      <c r="D72" s="73"/>
      <c r="E72" s="191" t="str">
        <f>E7</f>
        <v>Parašutistů, Praha 6</v>
      </c>
      <c r="F72" s="75"/>
      <c r="G72" s="75"/>
      <c r="H72" s="75"/>
      <c r="I72" s="190"/>
      <c r="J72" s="73"/>
      <c r="K72" s="73"/>
      <c r="L72" s="71"/>
    </row>
    <row r="73" s="1" customFormat="1" ht="14.4" customHeight="1">
      <c r="B73" s="45"/>
      <c r="C73" s="75" t="s">
        <v>92</v>
      </c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7.25" customHeight="1">
      <c r="B74" s="45"/>
      <c r="C74" s="73"/>
      <c r="D74" s="73"/>
      <c r="E74" s="81" t="str">
        <f>E9</f>
        <v>03 - Sanace zemní pláně</v>
      </c>
      <c r="F74" s="73"/>
      <c r="G74" s="73"/>
      <c r="H74" s="73"/>
      <c r="I74" s="190"/>
      <c r="J74" s="73"/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25. 5. 2018</v>
      </c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>
      <c r="B78" s="45"/>
      <c r="C78" s="75" t="s">
        <v>27</v>
      </c>
      <c r="D78" s="73"/>
      <c r="E78" s="73"/>
      <c r="F78" s="192" t="str">
        <f>E15</f>
        <v xml:space="preserve"> </v>
      </c>
      <c r="G78" s="73"/>
      <c r="H78" s="73"/>
      <c r="I78" s="193" t="s">
        <v>32</v>
      </c>
      <c r="J78" s="192" t="str">
        <f>E21</f>
        <v xml:space="preserve"> </v>
      </c>
      <c r="K78" s="73"/>
      <c r="L78" s="71"/>
    </row>
    <row r="79" s="1" customFormat="1" ht="14.4" customHeight="1">
      <c r="B79" s="45"/>
      <c r="C79" s="75" t="s">
        <v>30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="1" customFormat="1" ht="10.32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="9" customFormat="1" ht="29.28" customHeight="1">
      <c r="B81" s="194"/>
      <c r="C81" s="195" t="s">
        <v>105</v>
      </c>
      <c r="D81" s="196" t="s">
        <v>54</v>
      </c>
      <c r="E81" s="196" t="s">
        <v>50</v>
      </c>
      <c r="F81" s="196" t="s">
        <v>106</v>
      </c>
      <c r="G81" s="196" t="s">
        <v>107</v>
      </c>
      <c r="H81" s="196" t="s">
        <v>108</v>
      </c>
      <c r="I81" s="197" t="s">
        <v>109</v>
      </c>
      <c r="J81" s="196" t="s">
        <v>96</v>
      </c>
      <c r="K81" s="198" t="s">
        <v>110</v>
      </c>
      <c r="L81" s="199"/>
      <c r="M81" s="101" t="s">
        <v>111</v>
      </c>
      <c r="N81" s="102" t="s">
        <v>39</v>
      </c>
      <c r="O81" s="102" t="s">
        <v>112</v>
      </c>
      <c r="P81" s="102" t="s">
        <v>113</v>
      </c>
      <c r="Q81" s="102" t="s">
        <v>114</v>
      </c>
      <c r="R81" s="102" t="s">
        <v>115</v>
      </c>
      <c r="S81" s="102" t="s">
        <v>116</v>
      </c>
      <c r="T81" s="103" t="s">
        <v>117</v>
      </c>
    </row>
    <row r="82" s="1" customFormat="1" ht="29.28" customHeight="1">
      <c r="B82" s="45"/>
      <c r="C82" s="107" t="s">
        <v>97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</f>
        <v>0</v>
      </c>
      <c r="Q82" s="105"/>
      <c r="R82" s="201">
        <f>R83</f>
        <v>1.98604</v>
      </c>
      <c r="S82" s="105"/>
      <c r="T82" s="202">
        <f>T83</f>
        <v>0</v>
      </c>
      <c r="AT82" s="23" t="s">
        <v>68</v>
      </c>
      <c r="AU82" s="23" t="s">
        <v>98</v>
      </c>
      <c r="BK82" s="203">
        <f>BK83</f>
        <v>0</v>
      </c>
    </row>
    <row r="83" s="10" customFormat="1" ht="37.44001" customHeight="1">
      <c r="B83" s="204"/>
      <c r="C83" s="205"/>
      <c r="D83" s="206" t="s">
        <v>68</v>
      </c>
      <c r="E83" s="207" t="s">
        <v>186</v>
      </c>
      <c r="F83" s="207" t="s">
        <v>187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P84+P110+P119+P134+P151</f>
        <v>0</v>
      </c>
      <c r="Q83" s="212"/>
      <c r="R83" s="213">
        <f>R84+R110+R119+R134+R151</f>
        <v>1.98604</v>
      </c>
      <c r="S83" s="212"/>
      <c r="T83" s="214">
        <f>T84+T110+T119+T134+T151</f>
        <v>0</v>
      </c>
      <c r="AR83" s="215" t="s">
        <v>77</v>
      </c>
      <c r="AT83" s="216" t="s">
        <v>68</v>
      </c>
      <c r="AU83" s="216" t="s">
        <v>69</v>
      </c>
      <c r="AY83" s="215" t="s">
        <v>120</v>
      </c>
      <c r="BK83" s="217">
        <f>BK84+BK110+BK119+BK134+BK151</f>
        <v>0</v>
      </c>
    </row>
    <row r="84" s="10" customFormat="1" ht="19.92" customHeight="1">
      <c r="B84" s="204"/>
      <c r="C84" s="205"/>
      <c r="D84" s="206" t="s">
        <v>68</v>
      </c>
      <c r="E84" s="218" t="s">
        <v>77</v>
      </c>
      <c r="F84" s="218" t="s">
        <v>188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SUM(P85:P109)</f>
        <v>0</v>
      </c>
      <c r="Q84" s="212"/>
      <c r="R84" s="213">
        <f>SUM(R85:R109)</f>
        <v>0</v>
      </c>
      <c r="S84" s="212"/>
      <c r="T84" s="214">
        <f>SUM(T85:T109)</f>
        <v>0</v>
      </c>
      <c r="AR84" s="215" t="s">
        <v>77</v>
      </c>
      <c r="AT84" s="216" t="s">
        <v>68</v>
      </c>
      <c r="AU84" s="216" t="s">
        <v>77</v>
      </c>
      <c r="AY84" s="215" t="s">
        <v>120</v>
      </c>
      <c r="BK84" s="217">
        <f>SUM(BK85:BK109)</f>
        <v>0</v>
      </c>
    </row>
    <row r="85" s="1" customFormat="1" ht="38.25" customHeight="1">
      <c r="B85" s="45"/>
      <c r="C85" s="220" t="s">
        <v>77</v>
      </c>
      <c r="D85" s="220" t="s">
        <v>123</v>
      </c>
      <c r="E85" s="221" t="s">
        <v>593</v>
      </c>
      <c r="F85" s="222" t="s">
        <v>594</v>
      </c>
      <c r="G85" s="223" t="s">
        <v>226</v>
      </c>
      <c r="H85" s="224">
        <v>726.60000000000002</v>
      </c>
      <c r="I85" s="225"/>
      <c r="J85" s="226">
        <f>ROUND(I85*H85,2)</f>
        <v>0</v>
      </c>
      <c r="K85" s="222" t="s">
        <v>127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143</v>
      </c>
      <c r="AT85" s="23" t="s">
        <v>123</v>
      </c>
      <c r="AU85" s="23" t="s">
        <v>79</v>
      </c>
      <c r="AY85" s="23" t="s">
        <v>120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143</v>
      </c>
      <c r="BM85" s="23" t="s">
        <v>595</v>
      </c>
    </row>
    <row r="86" s="11" customFormat="1">
      <c r="B86" s="232"/>
      <c r="C86" s="233"/>
      <c r="D86" s="234" t="s">
        <v>130</v>
      </c>
      <c r="E86" s="235" t="s">
        <v>21</v>
      </c>
      <c r="F86" s="236" t="s">
        <v>596</v>
      </c>
      <c r="G86" s="233"/>
      <c r="H86" s="237">
        <v>168.90000000000001</v>
      </c>
      <c r="I86" s="238"/>
      <c r="J86" s="233"/>
      <c r="K86" s="233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130</v>
      </c>
      <c r="AU86" s="243" t="s">
        <v>79</v>
      </c>
      <c r="AV86" s="11" t="s">
        <v>79</v>
      </c>
      <c r="AW86" s="11" t="s">
        <v>33</v>
      </c>
      <c r="AX86" s="11" t="s">
        <v>69</v>
      </c>
      <c r="AY86" s="243" t="s">
        <v>120</v>
      </c>
    </row>
    <row r="87" s="11" customFormat="1">
      <c r="B87" s="232"/>
      <c r="C87" s="233"/>
      <c r="D87" s="234" t="s">
        <v>130</v>
      </c>
      <c r="E87" s="235" t="s">
        <v>21</v>
      </c>
      <c r="F87" s="236" t="s">
        <v>597</v>
      </c>
      <c r="G87" s="233"/>
      <c r="H87" s="237">
        <v>54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130</v>
      </c>
      <c r="AU87" s="243" t="s">
        <v>79</v>
      </c>
      <c r="AV87" s="11" t="s">
        <v>79</v>
      </c>
      <c r="AW87" s="11" t="s">
        <v>33</v>
      </c>
      <c r="AX87" s="11" t="s">
        <v>69</v>
      </c>
      <c r="AY87" s="243" t="s">
        <v>120</v>
      </c>
    </row>
    <row r="88" s="11" customFormat="1">
      <c r="B88" s="232"/>
      <c r="C88" s="233"/>
      <c r="D88" s="234" t="s">
        <v>130</v>
      </c>
      <c r="E88" s="235" t="s">
        <v>21</v>
      </c>
      <c r="F88" s="236" t="s">
        <v>598</v>
      </c>
      <c r="G88" s="233"/>
      <c r="H88" s="237">
        <v>14.699999999999999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130</v>
      </c>
      <c r="AU88" s="243" t="s">
        <v>79</v>
      </c>
      <c r="AV88" s="11" t="s">
        <v>79</v>
      </c>
      <c r="AW88" s="11" t="s">
        <v>33</v>
      </c>
      <c r="AX88" s="11" t="s">
        <v>69</v>
      </c>
      <c r="AY88" s="243" t="s">
        <v>120</v>
      </c>
    </row>
    <row r="89" s="11" customFormat="1">
      <c r="B89" s="232"/>
      <c r="C89" s="233"/>
      <c r="D89" s="234" t="s">
        <v>130</v>
      </c>
      <c r="E89" s="235" t="s">
        <v>21</v>
      </c>
      <c r="F89" s="236" t="s">
        <v>599</v>
      </c>
      <c r="G89" s="233"/>
      <c r="H89" s="237">
        <v>363.60000000000002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130</v>
      </c>
      <c r="AU89" s="243" t="s">
        <v>79</v>
      </c>
      <c r="AV89" s="11" t="s">
        <v>79</v>
      </c>
      <c r="AW89" s="11" t="s">
        <v>33</v>
      </c>
      <c r="AX89" s="11" t="s">
        <v>69</v>
      </c>
      <c r="AY89" s="243" t="s">
        <v>120</v>
      </c>
    </row>
    <row r="90" s="11" customFormat="1">
      <c r="B90" s="232"/>
      <c r="C90" s="233"/>
      <c r="D90" s="234" t="s">
        <v>130</v>
      </c>
      <c r="E90" s="235" t="s">
        <v>21</v>
      </c>
      <c r="F90" s="236" t="s">
        <v>600</v>
      </c>
      <c r="G90" s="233"/>
      <c r="H90" s="237">
        <v>125.40000000000001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130</v>
      </c>
      <c r="AU90" s="243" t="s">
        <v>79</v>
      </c>
      <c r="AV90" s="11" t="s">
        <v>79</v>
      </c>
      <c r="AW90" s="11" t="s">
        <v>33</v>
      </c>
      <c r="AX90" s="11" t="s">
        <v>69</v>
      </c>
      <c r="AY90" s="243" t="s">
        <v>120</v>
      </c>
    </row>
    <row r="91" s="12" customFormat="1">
      <c r="B91" s="249"/>
      <c r="C91" s="250"/>
      <c r="D91" s="234" t="s">
        <v>130</v>
      </c>
      <c r="E91" s="251" t="s">
        <v>21</v>
      </c>
      <c r="F91" s="252" t="s">
        <v>195</v>
      </c>
      <c r="G91" s="250"/>
      <c r="H91" s="253">
        <v>726.60000000000002</v>
      </c>
      <c r="I91" s="254"/>
      <c r="J91" s="250"/>
      <c r="K91" s="250"/>
      <c r="L91" s="255"/>
      <c r="M91" s="256"/>
      <c r="N91" s="257"/>
      <c r="O91" s="257"/>
      <c r="P91" s="257"/>
      <c r="Q91" s="257"/>
      <c r="R91" s="257"/>
      <c r="S91" s="257"/>
      <c r="T91" s="258"/>
      <c r="AT91" s="259" t="s">
        <v>130</v>
      </c>
      <c r="AU91" s="259" t="s">
        <v>79</v>
      </c>
      <c r="AV91" s="12" t="s">
        <v>143</v>
      </c>
      <c r="AW91" s="12" t="s">
        <v>33</v>
      </c>
      <c r="AX91" s="12" t="s">
        <v>77</v>
      </c>
      <c r="AY91" s="259" t="s">
        <v>120</v>
      </c>
    </row>
    <row r="92" s="1" customFormat="1" ht="38.25" customHeight="1">
      <c r="B92" s="45"/>
      <c r="C92" s="220" t="s">
        <v>79</v>
      </c>
      <c r="D92" s="220" t="s">
        <v>123</v>
      </c>
      <c r="E92" s="221" t="s">
        <v>601</v>
      </c>
      <c r="F92" s="222" t="s">
        <v>602</v>
      </c>
      <c r="G92" s="223" t="s">
        <v>226</v>
      </c>
      <c r="H92" s="224">
        <v>217.97999999999999</v>
      </c>
      <c r="I92" s="225"/>
      <c r="J92" s="226">
        <f>ROUND(I92*H92,2)</f>
        <v>0</v>
      </c>
      <c r="K92" s="222" t="s">
        <v>127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143</v>
      </c>
      <c r="AT92" s="23" t="s">
        <v>123</v>
      </c>
      <c r="AU92" s="23" t="s">
        <v>79</v>
      </c>
      <c r="AY92" s="23" t="s">
        <v>120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143</v>
      </c>
      <c r="BM92" s="23" t="s">
        <v>603</v>
      </c>
    </row>
    <row r="93" s="11" customFormat="1">
      <c r="B93" s="232"/>
      <c r="C93" s="233"/>
      <c r="D93" s="234" t="s">
        <v>130</v>
      </c>
      <c r="E93" s="235" t="s">
        <v>21</v>
      </c>
      <c r="F93" s="236" t="s">
        <v>604</v>
      </c>
      <c r="G93" s="233"/>
      <c r="H93" s="237">
        <v>217.97999999999999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130</v>
      </c>
      <c r="AU93" s="243" t="s">
        <v>79</v>
      </c>
      <c r="AV93" s="11" t="s">
        <v>79</v>
      </c>
      <c r="AW93" s="11" t="s">
        <v>33</v>
      </c>
      <c r="AX93" s="11" t="s">
        <v>77</v>
      </c>
      <c r="AY93" s="243" t="s">
        <v>120</v>
      </c>
    </row>
    <row r="94" s="1" customFormat="1" ht="38.25" customHeight="1">
      <c r="B94" s="45"/>
      <c r="C94" s="220" t="s">
        <v>138</v>
      </c>
      <c r="D94" s="220" t="s">
        <v>123</v>
      </c>
      <c r="E94" s="221" t="s">
        <v>605</v>
      </c>
      <c r="F94" s="222" t="s">
        <v>606</v>
      </c>
      <c r="G94" s="223" t="s">
        <v>226</v>
      </c>
      <c r="H94" s="224">
        <v>726.60000000000002</v>
      </c>
      <c r="I94" s="225"/>
      <c r="J94" s="226">
        <f>ROUND(I94*H94,2)</f>
        <v>0</v>
      </c>
      <c r="K94" s="222" t="s">
        <v>127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143</v>
      </c>
      <c r="AT94" s="23" t="s">
        <v>123</v>
      </c>
      <c r="AU94" s="23" t="s">
        <v>79</v>
      </c>
      <c r="AY94" s="23" t="s">
        <v>120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143</v>
      </c>
      <c r="BM94" s="23" t="s">
        <v>607</v>
      </c>
    </row>
    <row r="95" s="11" customFormat="1">
      <c r="B95" s="232"/>
      <c r="C95" s="233"/>
      <c r="D95" s="234" t="s">
        <v>130</v>
      </c>
      <c r="E95" s="235" t="s">
        <v>21</v>
      </c>
      <c r="F95" s="236" t="s">
        <v>596</v>
      </c>
      <c r="G95" s="233"/>
      <c r="H95" s="237">
        <v>168.90000000000001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130</v>
      </c>
      <c r="AU95" s="243" t="s">
        <v>79</v>
      </c>
      <c r="AV95" s="11" t="s">
        <v>79</v>
      </c>
      <c r="AW95" s="11" t="s">
        <v>33</v>
      </c>
      <c r="AX95" s="11" t="s">
        <v>69</v>
      </c>
      <c r="AY95" s="243" t="s">
        <v>120</v>
      </c>
    </row>
    <row r="96" s="11" customFormat="1">
      <c r="B96" s="232"/>
      <c r="C96" s="233"/>
      <c r="D96" s="234" t="s">
        <v>130</v>
      </c>
      <c r="E96" s="235" t="s">
        <v>21</v>
      </c>
      <c r="F96" s="236" t="s">
        <v>597</v>
      </c>
      <c r="G96" s="233"/>
      <c r="H96" s="237">
        <v>54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130</v>
      </c>
      <c r="AU96" s="243" t="s">
        <v>79</v>
      </c>
      <c r="AV96" s="11" t="s">
        <v>79</v>
      </c>
      <c r="AW96" s="11" t="s">
        <v>33</v>
      </c>
      <c r="AX96" s="11" t="s">
        <v>69</v>
      </c>
      <c r="AY96" s="243" t="s">
        <v>120</v>
      </c>
    </row>
    <row r="97" s="11" customFormat="1">
      <c r="B97" s="232"/>
      <c r="C97" s="233"/>
      <c r="D97" s="234" t="s">
        <v>130</v>
      </c>
      <c r="E97" s="235" t="s">
        <v>21</v>
      </c>
      <c r="F97" s="236" t="s">
        <v>598</v>
      </c>
      <c r="G97" s="233"/>
      <c r="H97" s="237">
        <v>14.699999999999999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130</v>
      </c>
      <c r="AU97" s="243" t="s">
        <v>79</v>
      </c>
      <c r="AV97" s="11" t="s">
        <v>79</v>
      </c>
      <c r="AW97" s="11" t="s">
        <v>33</v>
      </c>
      <c r="AX97" s="11" t="s">
        <v>69</v>
      </c>
      <c r="AY97" s="243" t="s">
        <v>120</v>
      </c>
    </row>
    <row r="98" s="11" customFormat="1">
      <c r="B98" s="232"/>
      <c r="C98" s="233"/>
      <c r="D98" s="234" t="s">
        <v>130</v>
      </c>
      <c r="E98" s="235" t="s">
        <v>21</v>
      </c>
      <c r="F98" s="236" t="s">
        <v>599</v>
      </c>
      <c r="G98" s="233"/>
      <c r="H98" s="237">
        <v>363.60000000000002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130</v>
      </c>
      <c r="AU98" s="243" t="s">
        <v>79</v>
      </c>
      <c r="AV98" s="11" t="s">
        <v>79</v>
      </c>
      <c r="AW98" s="11" t="s">
        <v>33</v>
      </c>
      <c r="AX98" s="11" t="s">
        <v>69</v>
      </c>
      <c r="AY98" s="243" t="s">
        <v>120</v>
      </c>
    </row>
    <row r="99" s="11" customFormat="1">
      <c r="B99" s="232"/>
      <c r="C99" s="233"/>
      <c r="D99" s="234" t="s">
        <v>130</v>
      </c>
      <c r="E99" s="235" t="s">
        <v>21</v>
      </c>
      <c r="F99" s="236" t="s">
        <v>600</v>
      </c>
      <c r="G99" s="233"/>
      <c r="H99" s="237">
        <v>125.40000000000001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130</v>
      </c>
      <c r="AU99" s="243" t="s">
        <v>79</v>
      </c>
      <c r="AV99" s="11" t="s">
        <v>79</v>
      </c>
      <c r="AW99" s="11" t="s">
        <v>33</v>
      </c>
      <c r="AX99" s="11" t="s">
        <v>69</v>
      </c>
      <c r="AY99" s="243" t="s">
        <v>120</v>
      </c>
    </row>
    <row r="100" s="12" customFormat="1">
      <c r="B100" s="249"/>
      <c r="C100" s="250"/>
      <c r="D100" s="234" t="s">
        <v>130</v>
      </c>
      <c r="E100" s="251" t="s">
        <v>21</v>
      </c>
      <c r="F100" s="252" t="s">
        <v>195</v>
      </c>
      <c r="G100" s="250"/>
      <c r="H100" s="253">
        <v>726.60000000000002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130</v>
      </c>
      <c r="AU100" s="259" t="s">
        <v>79</v>
      </c>
      <c r="AV100" s="12" t="s">
        <v>143</v>
      </c>
      <c r="AW100" s="12" t="s">
        <v>33</v>
      </c>
      <c r="AX100" s="12" t="s">
        <v>77</v>
      </c>
      <c r="AY100" s="259" t="s">
        <v>120</v>
      </c>
    </row>
    <row r="101" s="1" customFormat="1" ht="51" customHeight="1">
      <c r="B101" s="45"/>
      <c r="C101" s="220" t="s">
        <v>143</v>
      </c>
      <c r="D101" s="220" t="s">
        <v>123</v>
      </c>
      <c r="E101" s="221" t="s">
        <v>608</v>
      </c>
      <c r="F101" s="222" t="s">
        <v>609</v>
      </c>
      <c r="G101" s="223" t="s">
        <v>226</v>
      </c>
      <c r="H101" s="224">
        <v>3633</v>
      </c>
      <c r="I101" s="225"/>
      <c r="J101" s="226">
        <f>ROUND(I101*H101,2)</f>
        <v>0</v>
      </c>
      <c r="K101" s="222" t="s">
        <v>127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143</v>
      </c>
      <c r="AT101" s="23" t="s">
        <v>123</v>
      </c>
      <c r="AU101" s="23" t="s">
        <v>79</v>
      </c>
      <c r="AY101" s="23" t="s">
        <v>120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143</v>
      </c>
      <c r="BM101" s="23" t="s">
        <v>610</v>
      </c>
    </row>
    <row r="102" s="11" customFormat="1">
      <c r="B102" s="232"/>
      <c r="C102" s="233"/>
      <c r="D102" s="234" t="s">
        <v>130</v>
      </c>
      <c r="E102" s="235" t="s">
        <v>21</v>
      </c>
      <c r="F102" s="236" t="s">
        <v>611</v>
      </c>
      <c r="G102" s="233"/>
      <c r="H102" s="237">
        <v>3633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130</v>
      </c>
      <c r="AU102" s="243" t="s">
        <v>79</v>
      </c>
      <c r="AV102" s="11" t="s">
        <v>79</v>
      </c>
      <c r="AW102" s="11" t="s">
        <v>33</v>
      </c>
      <c r="AX102" s="11" t="s">
        <v>77</v>
      </c>
      <c r="AY102" s="243" t="s">
        <v>120</v>
      </c>
    </row>
    <row r="103" s="1" customFormat="1" ht="25.5" customHeight="1">
      <c r="B103" s="45"/>
      <c r="C103" s="220" t="s">
        <v>119</v>
      </c>
      <c r="D103" s="220" t="s">
        <v>123</v>
      </c>
      <c r="E103" s="221" t="s">
        <v>280</v>
      </c>
      <c r="F103" s="222" t="s">
        <v>281</v>
      </c>
      <c r="G103" s="223" t="s">
        <v>191</v>
      </c>
      <c r="H103" s="224">
        <v>4844</v>
      </c>
      <c r="I103" s="225"/>
      <c r="J103" s="226">
        <f>ROUND(I103*H103,2)</f>
        <v>0</v>
      </c>
      <c r="K103" s="222" t="s">
        <v>127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143</v>
      </c>
      <c r="AT103" s="23" t="s">
        <v>123</v>
      </c>
      <c r="AU103" s="23" t="s">
        <v>79</v>
      </c>
      <c r="AY103" s="23" t="s">
        <v>120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143</v>
      </c>
      <c r="BM103" s="23" t="s">
        <v>612</v>
      </c>
    </row>
    <row r="104" s="11" customFormat="1">
      <c r="B104" s="232"/>
      <c r="C104" s="233"/>
      <c r="D104" s="234" t="s">
        <v>130</v>
      </c>
      <c r="E104" s="235" t="s">
        <v>21</v>
      </c>
      <c r="F104" s="236" t="s">
        <v>613</v>
      </c>
      <c r="G104" s="233"/>
      <c r="H104" s="237">
        <v>1126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130</v>
      </c>
      <c r="AU104" s="243" t="s">
        <v>79</v>
      </c>
      <c r="AV104" s="11" t="s">
        <v>79</v>
      </c>
      <c r="AW104" s="11" t="s">
        <v>33</v>
      </c>
      <c r="AX104" s="11" t="s">
        <v>69</v>
      </c>
      <c r="AY104" s="243" t="s">
        <v>120</v>
      </c>
    </row>
    <row r="105" s="11" customFormat="1">
      <c r="B105" s="232"/>
      <c r="C105" s="233"/>
      <c r="D105" s="234" t="s">
        <v>130</v>
      </c>
      <c r="E105" s="235" t="s">
        <v>21</v>
      </c>
      <c r="F105" s="236" t="s">
        <v>614</v>
      </c>
      <c r="G105" s="233"/>
      <c r="H105" s="237">
        <v>360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130</v>
      </c>
      <c r="AU105" s="243" t="s">
        <v>79</v>
      </c>
      <c r="AV105" s="11" t="s">
        <v>79</v>
      </c>
      <c r="AW105" s="11" t="s">
        <v>33</v>
      </c>
      <c r="AX105" s="11" t="s">
        <v>69</v>
      </c>
      <c r="AY105" s="243" t="s">
        <v>120</v>
      </c>
    </row>
    <row r="106" s="11" customFormat="1">
      <c r="B106" s="232"/>
      <c r="C106" s="233"/>
      <c r="D106" s="234" t="s">
        <v>130</v>
      </c>
      <c r="E106" s="235" t="s">
        <v>21</v>
      </c>
      <c r="F106" s="236" t="s">
        <v>615</v>
      </c>
      <c r="G106" s="233"/>
      <c r="H106" s="237">
        <v>98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130</v>
      </c>
      <c r="AU106" s="243" t="s">
        <v>79</v>
      </c>
      <c r="AV106" s="11" t="s">
        <v>79</v>
      </c>
      <c r="AW106" s="11" t="s">
        <v>33</v>
      </c>
      <c r="AX106" s="11" t="s">
        <v>69</v>
      </c>
      <c r="AY106" s="243" t="s">
        <v>120</v>
      </c>
    </row>
    <row r="107" s="11" customFormat="1">
      <c r="B107" s="232"/>
      <c r="C107" s="233"/>
      <c r="D107" s="234" t="s">
        <v>130</v>
      </c>
      <c r="E107" s="235" t="s">
        <v>21</v>
      </c>
      <c r="F107" s="236" t="s">
        <v>616</v>
      </c>
      <c r="G107" s="233"/>
      <c r="H107" s="237">
        <v>2424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130</v>
      </c>
      <c r="AU107" s="243" t="s">
        <v>79</v>
      </c>
      <c r="AV107" s="11" t="s">
        <v>79</v>
      </c>
      <c r="AW107" s="11" t="s">
        <v>33</v>
      </c>
      <c r="AX107" s="11" t="s">
        <v>69</v>
      </c>
      <c r="AY107" s="243" t="s">
        <v>120</v>
      </c>
    </row>
    <row r="108" s="11" customFormat="1">
      <c r="B108" s="232"/>
      <c r="C108" s="233"/>
      <c r="D108" s="234" t="s">
        <v>130</v>
      </c>
      <c r="E108" s="235" t="s">
        <v>21</v>
      </c>
      <c r="F108" s="236" t="s">
        <v>617</v>
      </c>
      <c r="G108" s="233"/>
      <c r="H108" s="237">
        <v>836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130</v>
      </c>
      <c r="AU108" s="243" t="s">
        <v>79</v>
      </c>
      <c r="AV108" s="11" t="s">
        <v>79</v>
      </c>
      <c r="AW108" s="11" t="s">
        <v>33</v>
      </c>
      <c r="AX108" s="11" t="s">
        <v>69</v>
      </c>
      <c r="AY108" s="243" t="s">
        <v>120</v>
      </c>
    </row>
    <row r="109" s="12" customFormat="1">
      <c r="B109" s="249"/>
      <c r="C109" s="250"/>
      <c r="D109" s="234" t="s">
        <v>130</v>
      </c>
      <c r="E109" s="251" t="s">
        <v>21</v>
      </c>
      <c r="F109" s="252" t="s">
        <v>195</v>
      </c>
      <c r="G109" s="250"/>
      <c r="H109" s="253">
        <v>4844</v>
      </c>
      <c r="I109" s="254"/>
      <c r="J109" s="250"/>
      <c r="K109" s="250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130</v>
      </c>
      <c r="AU109" s="259" t="s">
        <v>79</v>
      </c>
      <c r="AV109" s="12" t="s">
        <v>143</v>
      </c>
      <c r="AW109" s="12" t="s">
        <v>33</v>
      </c>
      <c r="AX109" s="12" t="s">
        <v>77</v>
      </c>
      <c r="AY109" s="259" t="s">
        <v>120</v>
      </c>
    </row>
    <row r="110" s="10" customFormat="1" ht="29.88" customHeight="1">
      <c r="B110" s="204"/>
      <c r="C110" s="205"/>
      <c r="D110" s="206" t="s">
        <v>68</v>
      </c>
      <c r="E110" s="218" t="s">
        <v>119</v>
      </c>
      <c r="F110" s="218" t="s">
        <v>288</v>
      </c>
      <c r="G110" s="205"/>
      <c r="H110" s="205"/>
      <c r="I110" s="208"/>
      <c r="J110" s="219">
        <f>BK110</f>
        <v>0</v>
      </c>
      <c r="K110" s="205"/>
      <c r="L110" s="210"/>
      <c r="M110" s="211"/>
      <c r="N110" s="212"/>
      <c r="O110" s="212"/>
      <c r="P110" s="213">
        <f>SUM(P111:P118)</f>
        <v>0</v>
      </c>
      <c r="Q110" s="212"/>
      <c r="R110" s="213">
        <f>SUM(R111:R118)</f>
        <v>0</v>
      </c>
      <c r="S110" s="212"/>
      <c r="T110" s="214">
        <f>SUM(T111:T118)</f>
        <v>0</v>
      </c>
      <c r="AR110" s="215" t="s">
        <v>77</v>
      </c>
      <c r="AT110" s="216" t="s">
        <v>68</v>
      </c>
      <c r="AU110" s="216" t="s">
        <v>77</v>
      </c>
      <c r="AY110" s="215" t="s">
        <v>120</v>
      </c>
      <c r="BK110" s="217">
        <f>SUM(BK111:BK118)</f>
        <v>0</v>
      </c>
    </row>
    <row r="111" s="1" customFormat="1" ht="25.5" customHeight="1">
      <c r="B111" s="45"/>
      <c r="C111" s="220" t="s">
        <v>154</v>
      </c>
      <c r="D111" s="220" t="s">
        <v>123</v>
      </c>
      <c r="E111" s="221" t="s">
        <v>618</v>
      </c>
      <c r="F111" s="222" t="s">
        <v>290</v>
      </c>
      <c r="G111" s="223" t="s">
        <v>191</v>
      </c>
      <c r="H111" s="224">
        <v>4844</v>
      </c>
      <c r="I111" s="225"/>
      <c r="J111" s="226">
        <f>ROUND(I111*H111,2)</f>
        <v>0</v>
      </c>
      <c r="K111" s="222" t="s">
        <v>21</v>
      </c>
      <c r="L111" s="71"/>
      <c r="M111" s="227" t="s">
        <v>21</v>
      </c>
      <c r="N111" s="228" t="s">
        <v>40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143</v>
      </c>
      <c r="AT111" s="23" t="s">
        <v>123</v>
      </c>
      <c r="AU111" s="23" t="s">
        <v>79</v>
      </c>
      <c r="AY111" s="23" t="s">
        <v>120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77</v>
      </c>
      <c r="BK111" s="231">
        <f>ROUND(I111*H111,2)</f>
        <v>0</v>
      </c>
      <c r="BL111" s="23" t="s">
        <v>143</v>
      </c>
      <c r="BM111" s="23" t="s">
        <v>619</v>
      </c>
    </row>
    <row r="112" s="1" customFormat="1">
      <c r="B112" s="45"/>
      <c r="C112" s="73"/>
      <c r="D112" s="234" t="s">
        <v>136</v>
      </c>
      <c r="E112" s="73"/>
      <c r="F112" s="244" t="s">
        <v>620</v>
      </c>
      <c r="G112" s="73"/>
      <c r="H112" s="73"/>
      <c r="I112" s="190"/>
      <c r="J112" s="73"/>
      <c r="K112" s="73"/>
      <c r="L112" s="71"/>
      <c r="M112" s="245"/>
      <c r="N112" s="46"/>
      <c r="O112" s="46"/>
      <c r="P112" s="46"/>
      <c r="Q112" s="46"/>
      <c r="R112" s="46"/>
      <c r="S112" s="46"/>
      <c r="T112" s="94"/>
      <c r="AT112" s="23" t="s">
        <v>136</v>
      </c>
      <c r="AU112" s="23" t="s">
        <v>79</v>
      </c>
    </row>
    <row r="113" s="11" customFormat="1">
      <c r="B113" s="232"/>
      <c r="C113" s="233"/>
      <c r="D113" s="234" t="s">
        <v>130</v>
      </c>
      <c r="E113" s="235" t="s">
        <v>21</v>
      </c>
      <c r="F113" s="236" t="s">
        <v>613</v>
      </c>
      <c r="G113" s="233"/>
      <c r="H113" s="237">
        <v>1126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130</v>
      </c>
      <c r="AU113" s="243" t="s">
        <v>79</v>
      </c>
      <c r="AV113" s="11" t="s">
        <v>79</v>
      </c>
      <c r="AW113" s="11" t="s">
        <v>33</v>
      </c>
      <c r="AX113" s="11" t="s">
        <v>69</v>
      </c>
      <c r="AY113" s="243" t="s">
        <v>120</v>
      </c>
    </row>
    <row r="114" s="11" customFormat="1">
      <c r="B114" s="232"/>
      <c r="C114" s="233"/>
      <c r="D114" s="234" t="s">
        <v>130</v>
      </c>
      <c r="E114" s="235" t="s">
        <v>21</v>
      </c>
      <c r="F114" s="236" t="s">
        <v>614</v>
      </c>
      <c r="G114" s="233"/>
      <c r="H114" s="237">
        <v>360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130</v>
      </c>
      <c r="AU114" s="243" t="s">
        <v>79</v>
      </c>
      <c r="AV114" s="11" t="s">
        <v>79</v>
      </c>
      <c r="AW114" s="11" t="s">
        <v>33</v>
      </c>
      <c r="AX114" s="11" t="s">
        <v>69</v>
      </c>
      <c r="AY114" s="243" t="s">
        <v>120</v>
      </c>
    </row>
    <row r="115" s="11" customFormat="1">
      <c r="B115" s="232"/>
      <c r="C115" s="233"/>
      <c r="D115" s="234" t="s">
        <v>130</v>
      </c>
      <c r="E115" s="235" t="s">
        <v>21</v>
      </c>
      <c r="F115" s="236" t="s">
        <v>615</v>
      </c>
      <c r="G115" s="233"/>
      <c r="H115" s="237">
        <v>98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130</v>
      </c>
      <c r="AU115" s="243" t="s">
        <v>79</v>
      </c>
      <c r="AV115" s="11" t="s">
        <v>79</v>
      </c>
      <c r="AW115" s="11" t="s">
        <v>33</v>
      </c>
      <c r="AX115" s="11" t="s">
        <v>69</v>
      </c>
      <c r="AY115" s="243" t="s">
        <v>120</v>
      </c>
    </row>
    <row r="116" s="11" customFormat="1">
      <c r="B116" s="232"/>
      <c r="C116" s="233"/>
      <c r="D116" s="234" t="s">
        <v>130</v>
      </c>
      <c r="E116" s="235" t="s">
        <v>21</v>
      </c>
      <c r="F116" s="236" t="s">
        <v>616</v>
      </c>
      <c r="G116" s="233"/>
      <c r="H116" s="237">
        <v>2424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130</v>
      </c>
      <c r="AU116" s="243" t="s">
        <v>79</v>
      </c>
      <c r="AV116" s="11" t="s">
        <v>79</v>
      </c>
      <c r="AW116" s="11" t="s">
        <v>33</v>
      </c>
      <c r="AX116" s="11" t="s">
        <v>69</v>
      </c>
      <c r="AY116" s="243" t="s">
        <v>120</v>
      </c>
    </row>
    <row r="117" s="11" customFormat="1">
      <c r="B117" s="232"/>
      <c r="C117" s="233"/>
      <c r="D117" s="234" t="s">
        <v>130</v>
      </c>
      <c r="E117" s="235" t="s">
        <v>21</v>
      </c>
      <c r="F117" s="236" t="s">
        <v>617</v>
      </c>
      <c r="G117" s="233"/>
      <c r="H117" s="237">
        <v>836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130</v>
      </c>
      <c r="AU117" s="243" t="s">
        <v>79</v>
      </c>
      <c r="AV117" s="11" t="s">
        <v>79</v>
      </c>
      <c r="AW117" s="11" t="s">
        <v>33</v>
      </c>
      <c r="AX117" s="11" t="s">
        <v>69</v>
      </c>
      <c r="AY117" s="243" t="s">
        <v>120</v>
      </c>
    </row>
    <row r="118" s="12" customFormat="1">
      <c r="B118" s="249"/>
      <c r="C118" s="250"/>
      <c r="D118" s="234" t="s">
        <v>130</v>
      </c>
      <c r="E118" s="251" t="s">
        <v>21</v>
      </c>
      <c r="F118" s="252" t="s">
        <v>195</v>
      </c>
      <c r="G118" s="250"/>
      <c r="H118" s="253">
        <v>4844</v>
      </c>
      <c r="I118" s="254"/>
      <c r="J118" s="250"/>
      <c r="K118" s="250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130</v>
      </c>
      <c r="AU118" s="259" t="s">
        <v>79</v>
      </c>
      <c r="AV118" s="12" t="s">
        <v>143</v>
      </c>
      <c r="AW118" s="12" t="s">
        <v>33</v>
      </c>
      <c r="AX118" s="12" t="s">
        <v>77</v>
      </c>
      <c r="AY118" s="259" t="s">
        <v>120</v>
      </c>
    </row>
    <row r="119" s="10" customFormat="1" ht="29.88" customHeight="1">
      <c r="B119" s="204"/>
      <c r="C119" s="205"/>
      <c r="D119" s="206" t="s">
        <v>68</v>
      </c>
      <c r="E119" s="218" t="s">
        <v>168</v>
      </c>
      <c r="F119" s="218" t="s">
        <v>420</v>
      </c>
      <c r="G119" s="205"/>
      <c r="H119" s="205"/>
      <c r="I119" s="208"/>
      <c r="J119" s="219">
        <f>BK119</f>
        <v>0</v>
      </c>
      <c r="K119" s="205"/>
      <c r="L119" s="210"/>
      <c r="M119" s="211"/>
      <c r="N119" s="212"/>
      <c r="O119" s="212"/>
      <c r="P119" s="213">
        <f>SUM(P120:P133)</f>
        <v>0</v>
      </c>
      <c r="Q119" s="212"/>
      <c r="R119" s="213">
        <f>SUM(R120:R133)</f>
        <v>1.98604</v>
      </c>
      <c r="S119" s="212"/>
      <c r="T119" s="214">
        <f>SUM(T120:T133)</f>
        <v>0</v>
      </c>
      <c r="AR119" s="215" t="s">
        <v>77</v>
      </c>
      <c r="AT119" s="216" t="s">
        <v>68</v>
      </c>
      <c r="AU119" s="216" t="s">
        <v>77</v>
      </c>
      <c r="AY119" s="215" t="s">
        <v>120</v>
      </c>
      <c r="BK119" s="217">
        <f>SUM(BK120:BK133)</f>
        <v>0</v>
      </c>
    </row>
    <row r="120" s="1" customFormat="1" ht="25.5" customHeight="1">
      <c r="B120" s="45"/>
      <c r="C120" s="220" t="s">
        <v>158</v>
      </c>
      <c r="D120" s="220" t="s">
        <v>123</v>
      </c>
      <c r="E120" s="221" t="s">
        <v>621</v>
      </c>
      <c r="F120" s="222" t="s">
        <v>622</v>
      </c>
      <c r="G120" s="223" t="s">
        <v>191</v>
      </c>
      <c r="H120" s="224">
        <v>2422</v>
      </c>
      <c r="I120" s="225"/>
      <c r="J120" s="226">
        <f>ROUND(I120*H120,2)</f>
        <v>0</v>
      </c>
      <c r="K120" s="222" t="s">
        <v>127</v>
      </c>
      <c r="L120" s="71"/>
      <c r="M120" s="227" t="s">
        <v>21</v>
      </c>
      <c r="N120" s="228" t="s">
        <v>40</v>
      </c>
      <c r="O120" s="46"/>
      <c r="P120" s="229">
        <f>O120*H120</f>
        <v>0</v>
      </c>
      <c r="Q120" s="229">
        <v>0.00035</v>
      </c>
      <c r="R120" s="229">
        <f>Q120*H120</f>
        <v>0.84770000000000001</v>
      </c>
      <c r="S120" s="229">
        <v>0</v>
      </c>
      <c r="T120" s="230">
        <f>S120*H120</f>
        <v>0</v>
      </c>
      <c r="AR120" s="23" t="s">
        <v>143</v>
      </c>
      <c r="AT120" s="23" t="s">
        <v>123</v>
      </c>
      <c r="AU120" s="23" t="s">
        <v>79</v>
      </c>
      <c r="AY120" s="23" t="s">
        <v>120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143</v>
      </c>
      <c r="BM120" s="23" t="s">
        <v>623</v>
      </c>
    </row>
    <row r="121" s="11" customFormat="1">
      <c r="B121" s="232"/>
      <c r="C121" s="233"/>
      <c r="D121" s="234" t="s">
        <v>130</v>
      </c>
      <c r="E121" s="235" t="s">
        <v>21</v>
      </c>
      <c r="F121" s="236" t="s">
        <v>283</v>
      </c>
      <c r="G121" s="233"/>
      <c r="H121" s="237">
        <v>563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130</v>
      </c>
      <c r="AU121" s="243" t="s">
        <v>79</v>
      </c>
      <c r="AV121" s="11" t="s">
        <v>79</v>
      </c>
      <c r="AW121" s="11" t="s">
        <v>33</v>
      </c>
      <c r="AX121" s="11" t="s">
        <v>69</v>
      </c>
      <c r="AY121" s="243" t="s">
        <v>120</v>
      </c>
    </row>
    <row r="122" s="11" customFormat="1">
      <c r="B122" s="232"/>
      <c r="C122" s="233"/>
      <c r="D122" s="234" t="s">
        <v>130</v>
      </c>
      <c r="E122" s="235" t="s">
        <v>21</v>
      </c>
      <c r="F122" s="236" t="s">
        <v>284</v>
      </c>
      <c r="G122" s="233"/>
      <c r="H122" s="237">
        <v>180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130</v>
      </c>
      <c r="AU122" s="243" t="s">
        <v>79</v>
      </c>
      <c r="AV122" s="11" t="s">
        <v>79</v>
      </c>
      <c r="AW122" s="11" t="s">
        <v>33</v>
      </c>
      <c r="AX122" s="11" t="s">
        <v>69</v>
      </c>
      <c r="AY122" s="243" t="s">
        <v>120</v>
      </c>
    </row>
    <row r="123" s="11" customFormat="1">
      <c r="B123" s="232"/>
      <c r="C123" s="233"/>
      <c r="D123" s="234" t="s">
        <v>130</v>
      </c>
      <c r="E123" s="235" t="s">
        <v>21</v>
      </c>
      <c r="F123" s="236" t="s">
        <v>285</v>
      </c>
      <c r="G123" s="233"/>
      <c r="H123" s="237">
        <v>49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130</v>
      </c>
      <c r="AU123" s="243" t="s">
        <v>79</v>
      </c>
      <c r="AV123" s="11" t="s">
        <v>79</v>
      </c>
      <c r="AW123" s="11" t="s">
        <v>33</v>
      </c>
      <c r="AX123" s="11" t="s">
        <v>69</v>
      </c>
      <c r="AY123" s="243" t="s">
        <v>120</v>
      </c>
    </row>
    <row r="124" s="11" customFormat="1">
      <c r="B124" s="232"/>
      <c r="C124" s="233"/>
      <c r="D124" s="234" t="s">
        <v>130</v>
      </c>
      <c r="E124" s="235" t="s">
        <v>21</v>
      </c>
      <c r="F124" s="236" t="s">
        <v>286</v>
      </c>
      <c r="G124" s="233"/>
      <c r="H124" s="237">
        <v>1212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130</v>
      </c>
      <c r="AU124" s="243" t="s">
        <v>79</v>
      </c>
      <c r="AV124" s="11" t="s">
        <v>79</v>
      </c>
      <c r="AW124" s="11" t="s">
        <v>33</v>
      </c>
      <c r="AX124" s="11" t="s">
        <v>69</v>
      </c>
      <c r="AY124" s="243" t="s">
        <v>120</v>
      </c>
    </row>
    <row r="125" s="11" customFormat="1">
      <c r="B125" s="232"/>
      <c r="C125" s="233"/>
      <c r="D125" s="234" t="s">
        <v>130</v>
      </c>
      <c r="E125" s="235" t="s">
        <v>21</v>
      </c>
      <c r="F125" s="236" t="s">
        <v>287</v>
      </c>
      <c r="G125" s="233"/>
      <c r="H125" s="237">
        <v>418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130</v>
      </c>
      <c r="AU125" s="243" t="s">
        <v>79</v>
      </c>
      <c r="AV125" s="11" t="s">
        <v>79</v>
      </c>
      <c r="AW125" s="11" t="s">
        <v>33</v>
      </c>
      <c r="AX125" s="11" t="s">
        <v>69</v>
      </c>
      <c r="AY125" s="243" t="s">
        <v>120</v>
      </c>
    </row>
    <row r="126" s="12" customFormat="1">
      <c r="B126" s="249"/>
      <c r="C126" s="250"/>
      <c r="D126" s="234" t="s">
        <v>130</v>
      </c>
      <c r="E126" s="251" t="s">
        <v>21</v>
      </c>
      <c r="F126" s="252" t="s">
        <v>195</v>
      </c>
      <c r="G126" s="250"/>
      <c r="H126" s="253">
        <v>2422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130</v>
      </c>
      <c r="AU126" s="259" t="s">
        <v>79</v>
      </c>
      <c r="AV126" s="12" t="s">
        <v>143</v>
      </c>
      <c r="AW126" s="12" t="s">
        <v>33</v>
      </c>
      <c r="AX126" s="12" t="s">
        <v>77</v>
      </c>
      <c r="AY126" s="259" t="s">
        <v>120</v>
      </c>
    </row>
    <row r="127" s="1" customFormat="1" ht="25.5" customHeight="1">
      <c r="B127" s="45"/>
      <c r="C127" s="220" t="s">
        <v>164</v>
      </c>
      <c r="D127" s="220" t="s">
        <v>123</v>
      </c>
      <c r="E127" s="221" t="s">
        <v>624</v>
      </c>
      <c r="F127" s="222" t="s">
        <v>625</v>
      </c>
      <c r="G127" s="223" t="s">
        <v>191</v>
      </c>
      <c r="H127" s="224">
        <v>2422</v>
      </c>
      <c r="I127" s="225"/>
      <c r="J127" s="226">
        <f>ROUND(I127*H127,2)</f>
        <v>0</v>
      </c>
      <c r="K127" s="222" t="s">
        <v>127</v>
      </c>
      <c r="L127" s="71"/>
      <c r="M127" s="227" t="s">
        <v>21</v>
      </c>
      <c r="N127" s="228" t="s">
        <v>40</v>
      </c>
      <c r="O127" s="46"/>
      <c r="P127" s="229">
        <f>O127*H127</f>
        <v>0</v>
      </c>
      <c r="Q127" s="229">
        <v>0.00046999999999999999</v>
      </c>
      <c r="R127" s="229">
        <f>Q127*H127</f>
        <v>1.1383399999999999</v>
      </c>
      <c r="S127" s="229">
        <v>0</v>
      </c>
      <c r="T127" s="230">
        <f>S127*H127</f>
        <v>0</v>
      </c>
      <c r="AR127" s="23" t="s">
        <v>143</v>
      </c>
      <c r="AT127" s="23" t="s">
        <v>123</v>
      </c>
      <c r="AU127" s="23" t="s">
        <v>79</v>
      </c>
      <c r="AY127" s="23" t="s">
        <v>120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77</v>
      </c>
      <c r="BK127" s="231">
        <f>ROUND(I127*H127,2)</f>
        <v>0</v>
      </c>
      <c r="BL127" s="23" t="s">
        <v>143</v>
      </c>
      <c r="BM127" s="23" t="s">
        <v>626</v>
      </c>
    </row>
    <row r="128" s="11" customFormat="1">
      <c r="B128" s="232"/>
      <c r="C128" s="233"/>
      <c r="D128" s="234" t="s">
        <v>130</v>
      </c>
      <c r="E128" s="235" t="s">
        <v>21</v>
      </c>
      <c r="F128" s="236" t="s">
        <v>283</v>
      </c>
      <c r="G128" s="233"/>
      <c r="H128" s="237">
        <v>563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130</v>
      </c>
      <c r="AU128" s="243" t="s">
        <v>79</v>
      </c>
      <c r="AV128" s="11" t="s">
        <v>79</v>
      </c>
      <c r="AW128" s="11" t="s">
        <v>33</v>
      </c>
      <c r="AX128" s="11" t="s">
        <v>69</v>
      </c>
      <c r="AY128" s="243" t="s">
        <v>120</v>
      </c>
    </row>
    <row r="129" s="11" customFormat="1">
      <c r="B129" s="232"/>
      <c r="C129" s="233"/>
      <c r="D129" s="234" t="s">
        <v>130</v>
      </c>
      <c r="E129" s="235" t="s">
        <v>21</v>
      </c>
      <c r="F129" s="236" t="s">
        <v>284</v>
      </c>
      <c r="G129" s="233"/>
      <c r="H129" s="237">
        <v>180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130</v>
      </c>
      <c r="AU129" s="243" t="s">
        <v>79</v>
      </c>
      <c r="AV129" s="11" t="s">
        <v>79</v>
      </c>
      <c r="AW129" s="11" t="s">
        <v>33</v>
      </c>
      <c r="AX129" s="11" t="s">
        <v>69</v>
      </c>
      <c r="AY129" s="243" t="s">
        <v>120</v>
      </c>
    </row>
    <row r="130" s="11" customFormat="1">
      <c r="B130" s="232"/>
      <c r="C130" s="233"/>
      <c r="D130" s="234" t="s">
        <v>130</v>
      </c>
      <c r="E130" s="235" t="s">
        <v>21</v>
      </c>
      <c r="F130" s="236" t="s">
        <v>285</v>
      </c>
      <c r="G130" s="233"/>
      <c r="H130" s="237">
        <v>49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130</v>
      </c>
      <c r="AU130" s="243" t="s">
        <v>79</v>
      </c>
      <c r="AV130" s="11" t="s">
        <v>79</v>
      </c>
      <c r="AW130" s="11" t="s">
        <v>33</v>
      </c>
      <c r="AX130" s="11" t="s">
        <v>69</v>
      </c>
      <c r="AY130" s="243" t="s">
        <v>120</v>
      </c>
    </row>
    <row r="131" s="11" customFormat="1">
      <c r="B131" s="232"/>
      <c r="C131" s="233"/>
      <c r="D131" s="234" t="s">
        <v>130</v>
      </c>
      <c r="E131" s="235" t="s">
        <v>21</v>
      </c>
      <c r="F131" s="236" t="s">
        <v>286</v>
      </c>
      <c r="G131" s="233"/>
      <c r="H131" s="237">
        <v>1212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130</v>
      </c>
      <c r="AU131" s="243" t="s">
        <v>79</v>
      </c>
      <c r="AV131" s="11" t="s">
        <v>79</v>
      </c>
      <c r="AW131" s="11" t="s">
        <v>33</v>
      </c>
      <c r="AX131" s="11" t="s">
        <v>69</v>
      </c>
      <c r="AY131" s="243" t="s">
        <v>120</v>
      </c>
    </row>
    <row r="132" s="11" customFormat="1">
      <c r="B132" s="232"/>
      <c r="C132" s="233"/>
      <c r="D132" s="234" t="s">
        <v>130</v>
      </c>
      <c r="E132" s="235" t="s">
        <v>21</v>
      </c>
      <c r="F132" s="236" t="s">
        <v>287</v>
      </c>
      <c r="G132" s="233"/>
      <c r="H132" s="237">
        <v>418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130</v>
      </c>
      <c r="AU132" s="243" t="s">
        <v>79</v>
      </c>
      <c r="AV132" s="11" t="s">
        <v>79</v>
      </c>
      <c r="AW132" s="11" t="s">
        <v>33</v>
      </c>
      <c r="AX132" s="11" t="s">
        <v>69</v>
      </c>
      <c r="AY132" s="243" t="s">
        <v>120</v>
      </c>
    </row>
    <row r="133" s="12" customFormat="1">
      <c r="B133" s="249"/>
      <c r="C133" s="250"/>
      <c r="D133" s="234" t="s">
        <v>130</v>
      </c>
      <c r="E133" s="251" t="s">
        <v>21</v>
      </c>
      <c r="F133" s="252" t="s">
        <v>195</v>
      </c>
      <c r="G133" s="250"/>
      <c r="H133" s="253">
        <v>2422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130</v>
      </c>
      <c r="AU133" s="259" t="s">
        <v>79</v>
      </c>
      <c r="AV133" s="12" t="s">
        <v>143</v>
      </c>
      <c r="AW133" s="12" t="s">
        <v>33</v>
      </c>
      <c r="AX133" s="12" t="s">
        <v>77</v>
      </c>
      <c r="AY133" s="259" t="s">
        <v>120</v>
      </c>
    </row>
    <row r="134" s="10" customFormat="1" ht="29.88" customHeight="1">
      <c r="B134" s="204"/>
      <c r="C134" s="205"/>
      <c r="D134" s="206" t="s">
        <v>68</v>
      </c>
      <c r="E134" s="218" t="s">
        <v>533</v>
      </c>
      <c r="F134" s="218" t="s">
        <v>534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SUM(P135:P150)</f>
        <v>0</v>
      </c>
      <c r="Q134" s="212"/>
      <c r="R134" s="213">
        <f>SUM(R135:R150)</f>
        <v>0</v>
      </c>
      <c r="S134" s="212"/>
      <c r="T134" s="214">
        <f>SUM(T135:T150)</f>
        <v>0</v>
      </c>
      <c r="AR134" s="215" t="s">
        <v>77</v>
      </c>
      <c r="AT134" s="216" t="s">
        <v>68</v>
      </c>
      <c r="AU134" s="216" t="s">
        <v>77</v>
      </c>
      <c r="AY134" s="215" t="s">
        <v>120</v>
      </c>
      <c r="BK134" s="217">
        <f>SUM(BK135:BK150)</f>
        <v>0</v>
      </c>
    </row>
    <row r="135" s="1" customFormat="1" ht="25.5" customHeight="1">
      <c r="B135" s="45"/>
      <c r="C135" s="220" t="s">
        <v>168</v>
      </c>
      <c r="D135" s="220" t="s">
        <v>123</v>
      </c>
      <c r="E135" s="221" t="s">
        <v>536</v>
      </c>
      <c r="F135" s="222" t="s">
        <v>537</v>
      </c>
      <c r="G135" s="223" t="s">
        <v>258</v>
      </c>
      <c r="H135" s="224">
        <v>1453.2000000000001</v>
      </c>
      <c r="I135" s="225"/>
      <c r="J135" s="226">
        <f>ROUND(I135*H135,2)</f>
        <v>0</v>
      </c>
      <c r="K135" s="222" t="s">
        <v>127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143</v>
      </c>
      <c r="AT135" s="23" t="s">
        <v>123</v>
      </c>
      <c r="AU135" s="23" t="s">
        <v>79</v>
      </c>
      <c r="AY135" s="23" t="s">
        <v>120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143</v>
      </c>
      <c r="BM135" s="23" t="s">
        <v>627</v>
      </c>
    </row>
    <row r="136" s="11" customFormat="1">
      <c r="B136" s="232"/>
      <c r="C136" s="233"/>
      <c r="D136" s="234" t="s">
        <v>130</v>
      </c>
      <c r="E136" s="235" t="s">
        <v>21</v>
      </c>
      <c r="F136" s="236" t="s">
        <v>628</v>
      </c>
      <c r="G136" s="233"/>
      <c r="H136" s="237">
        <v>337.80000000000001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130</v>
      </c>
      <c r="AU136" s="243" t="s">
        <v>79</v>
      </c>
      <c r="AV136" s="11" t="s">
        <v>79</v>
      </c>
      <c r="AW136" s="11" t="s">
        <v>33</v>
      </c>
      <c r="AX136" s="11" t="s">
        <v>69</v>
      </c>
      <c r="AY136" s="243" t="s">
        <v>120</v>
      </c>
    </row>
    <row r="137" s="11" customFormat="1">
      <c r="B137" s="232"/>
      <c r="C137" s="233"/>
      <c r="D137" s="234" t="s">
        <v>130</v>
      </c>
      <c r="E137" s="235" t="s">
        <v>21</v>
      </c>
      <c r="F137" s="236" t="s">
        <v>629</v>
      </c>
      <c r="G137" s="233"/>
      <c r="H137" s="237">
        <v>108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130</v>
      </c>
      <c r="AU137" s="243" t="s">
        <v>79</v>
      </c>
      <c r="AV137" s="11" t="s">
        <v>79</v>
      </c>
      <c r="AW137" s="11" t="s">
        <v>33</v>
      </c>
      <c r="AX137" s="11" t="s">
        <v>69</v>
      </c>
      <c r="AY137" s="243" t="s">
        <v>120</v>
      </c>
    </row>
    <row r="138" s="11" customFormat="1">
      <c r="B138" s="232"/>
      <c r="C138" s="233"/>
      <c r="D138" s="234" t="s">
        <v>130</v>
      </c>
      <c r="E138" s="235" t="s">
        <v>21</v>
      </c>
      <c r="F138" s="236" t="s">
        <v>630</v>
      </c>
      <c r="G138" s="233"/>
      <c r="H138" s="237">
        <v>29.399999999999999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130</v>
      </c>
      <c r="AU138" s="243" t="s">
        <v>79</v>
      </c>
      <c r="AV138" s="11" t="s">
        <v>79</v>
      </c>
      <c r="AW138" s="11" t="s">
        <v>33</v>
      </c>
      <c r="AX138" s="11" t="s">
        <v>69</v>
      </c>
      <c r="AY138" s="243" t="s">
        <v>120</v>
      </c>
    </row>
    <row r="139" s="11" customFormat="1">
      <c r="B139" s="232"/>
      <c r="C139" s="233"/>
      <c r="D139" s="234" t="s">
        <v>130</v>
      </c>
      <c r="E139" s="235" t="s">
        <v>21</v>
      </c>
      <c r="F139" s="236" t="s">
        <v>631</v>
      </c>
      <c r="G139" s="233"/>
      <c r="H139" s="237">
        <v>727.20000000000005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130</v>
      </c>
      <c r="AU139" s="243" t="s">
        <v>79</v>
      </c>
      <c r="AV139" s="11" t="s">
        <v>79</v>
      </c>
      <c r="AW139" s="11" t="s">
        <v>33</v>
      </c>
      <c r="AX139" s="11" t="s">
        <v>69</v>
      </c>
      <c r="AY139" s="243" t="s">
        <v>120</v>
      </c>
    </row>
    <row r="140" s="11" customFormat="1">
      <c r="B140" s="232"/>
      <c r="C140" s="233"/>
      <c r="D140" s="234" t="s">
        <v>130</v>
      </c>
      <c r="E140" s="235" t="s">
        <v>21</v>
      </c>
      <c r="F140" s="236" t="s">
        <v>632</v>
      </c>
      <c r="G140" s="233"/>
      <c r="H140" s="237">
        <v>250.80000000000001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130</v>
      </c>
      <c r="AU140" s="243" t="s">
        <v>79</v>
      </c>
      <c r="AV140" s="11" t="s">
        <v>79</v>
      </c>
      <c r="AW140" s="11" t="s">
        <v>33</v>
      </c>
      <c r="AX140" s="11" t="s">
        <v>69</v>
      </c>
      <c r="AY140" s="243" t="s">
        <v>120</v>
      </c>
    </row>
    <row r="141" s="12" customFormat="1">
      <c r="B141" s="249"/>
      <c r="C141" s="250"/>
      <c r="D141" s="234" t="s">
        <v>130</v>
      </c>
      <c r="E141" s="251" t="s">
        <v>21</v>
      </c>
      <c r="F141" s="252" t="s">
        <v>195</v>
      </c>
      <c r="G141" s="250"/>
      <c r="H141" s="253">
        <v>1453.2000000000001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130</v>
      </c>
      <c r="AU141" s="259" t="s">
        <v>79</v>
      </c>
      <c r="AV141" s="12" t="s">
        <v>143</v>
      </c>
      <c r="AW141" s="12" t="s">
        <v>33</v>
      </c>
      <c r="AX141" s="12" t="s">
        <v>77</v>
      </c>
      <c r="AY141" s="259" t="s">
        <v>120</v>
      </c>
    </row>
    <row r="142" s="1" customFormat="1" ht="25.5" customHeight="1">
      <c r="B142" s="45"/>
      <c r="C142" s="220" t="s">
        <v>174</v>
      </c>
      <c r="D142" s="220" t="s">
        <v>123</v>
      </c>
      <c r="E142" s="221" t="s">
        <v>555</v>
      </c>
      <c r="F142" s="222" t="s">
        <v>556</v>
      </c>
      <c r="G142" s="223" t="s">
        <v>258</v>
      </c>
      <c r="H142" s="224">
        <v>27610.799999999999</v>
      </c>
      <c r="I142" s="225"/>
      <c r="J142" s="226">
        <f>ROUND(I142*H142,2)</f>
        <v>0</v>
      </c>
      <c r="K142" s="222" t="s">
        <v>127</v>
      </c>
      <c r="L142" s="71"/>
      <c r="M142" s="227" t="s">
        <v>21</v>
      </c>
      <c r="N142" s="228" t="s">
        <v>40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143</v>
      </c>
      <c r="AT142" s="23" t="s">
        <v>123</v>
      </c>
      <c r="AU142" s="23" t="s">
        <v>79</v>
      </c>
      <c r="AY142" s="23" t="s">
        <v>120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77</v>
      </c>
      <c r="BK142" s="231">
        <f>ROUND(I142*H142,2)</f>
        <v>0</v>
      </c>
      <c r="BL142" s="23" t="s">
        <v>143</v>
      </c>
      <c r="BM142" s="23" t="s">
        <v>633</v>
      </c>
    </row>
    <row r="143" s="11" customFormat="1">
      <c r="B143" s="232"/>
      <c r="C143" s="233"/>
      <c r="D143" s="234" t="s">
        <v>130</v>
      </c>
      <c r="E143" s="235" t="s">
        <v>21</v>
      </c>
      <c r="F143" s="236" t="s">
        <v>634</v>
      </c>
      <c r="G143" s="233"/>
      <c r="H143" s="237">
        <v>27610.799999999999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130</v>
      </c>
      <c r="AU143" s="243" t="s">
        <v>79</v>
      </c>
      <c r="AV143" s="11" t="s">
        <v>79</v>
      </c>
      <c r="AW143" s="11" t="s">
        <v>33</v>
      </c>
      <c r="AX143" s="11" t="s">
        <v>77</v>
      </c>
      <c r="AY143" s="243" t="s">
        <v>120</v>
      </c>
    </row>
    <row r="144" s="1" customFormat="1" ht="25.5" customHeight="1">
      <c r="B144" s="45"/>
      <c r="C144" s="220" t="s">
        <v>231</v>
      </c>
      <c r="D144" s="220" t="s">
        <v>123</v>
      </c>
      <c r="E144" s="221" t="s">
        <v>579</v>
      </c>
      <c r="F144" s="222" t="s">
        <v>580</v>
      </c>
      <c r="G144" s="223" t="s">
        <v>258</v>
      </c>
      <c r="H144" s="224">
        <v>1453.2000000000001</v>
      </c>
      <c r="I144" s="225"/>
      <c r="J144" s="226">
        <f>ROUND(I144*H144,2)</f>
        <v>0</v>
      </c>
      <c r="K144" s="222" t="s">
        <v>127</v>
      </c>
      <c r="L144" s="71"/>
      <c r="M144" s="227" t="s">
        <v>21</v>
      </c>
      <c r="N144" s="228" t="s">
        <v>40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143</v>
      </c>
      <c r="AT144" s="23" t="s">
        <v>123</v>
      </c>
      <c r="AU144" s="23" t="s">
        <v>79</v>
      </c>
      <c r="AY144" s="23" t="s">
        <v>120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77</v>
      </c>
      <c r="BK144" s="231">
        <f>ROUND(I144*H144,2)</f>
        <v>0</v>
      </c>
      <c r="BL144" s="23" t="s">
        <v>143</v>
      </c>
      <c r="BM144" s="23" t="s">
        <v>635</v>
      </c>
    </row>
    <row r="145" s="11" customFormat="1">
      <c r="B145" s="232"/>
      <c r="C145" s="233"/>
      <c r="D145" s="234" t="s">
        <v>130</v>
      </c>
      <c r="E145" s="235" t="s">
        <v>21</v>
      </c>
      <c r="F145" s="236" t="s">
        <v>628</v>
      </c>
      <c r="G145" s="233"/>
      <c r="H145" s="237">
        <v>337.80000000000001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130</v>
      </c>
      <c r="AU145" s="243" t="s">
        <v>79</v>
      </c>
      <c r="AV145" s="11" t="s">
        <v>79</v>
      </c>
      <c r="AW145" s="11" t="s">
        <v>33</v>
      </c>
      <c r="AX145" s="11" t="s">
        <v>69</v>
      </c>
      <c r="AY145" s="243" t="s">
        <v>120</v>
      </c>
    </row>
    <row r="146" s="11" customFormat="1">
      <c r="B146" s="232"/>
      <c r="C146" s="233"/>
      <c r="D146" s="234" t="s">
        <v>130</v>
      </c>
      <c r="E146" s="235" t="s">
        <v>21</v>
      </c>
      <c r="F146" s="236" t="s">
        <v>629</v>
      </c>
      <c r="G146" s="233"/>
      <c r="H146" s="237">
        <v>108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130</v>
      </c>
      <c r="AU146" s="243" t="s">
        <v>79</v>
      </c>
      <c r="AV146" s="11" t="s">
        <v>79</v>
      </c>
      <c r="AW146" s="11" t="s">
        <v>33</v>
      </c>
      <c r="AX146" s="11" t="s">
        <v>69</v>
      </c>
      <c r="AY146" s="243" t="s">
        <v>120</v>
      </c>
    </row>
    <row r="147" s="11" customFormat="1">
      <c r="B147" s="232"/>
      <c r="C147" s="233"/>
      <c r="D147" s="234" t="s">
        <v>130</v>
      </c>
      <c r="E147" s="235" t="s">
        <v>21</v>
      </c>
      <c r="F147" s="236" t="s">
        <v>630</v>
      </c>
      <c r="G147" s="233"/>
      <c r="H147" s="237">
        <v>29.399999999999999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130</v>
      </c>
      <c r="AU147" s="243" t="s">
        <v>79</v>
      </c>
      <c r="AV147" s="11" t="s">
        <v>79</v>
      </c>
      <c r="AW147" s="11" t="s">
        <v>33</v>
      </c>
      <c r="AX147" s="11" t="s">
        <v>69</v>
      </c>
      <c r="AY147" s="243" t="s">
        <v>120</v>
      </c>
    </row>
    <row r="148" s="11" customFormat="1">
      <c r="B148" s="232"/>
      <c r="C148" s="233"/>
      <c r="D148" s="234" t="s">
        <v>130</v>
      </c>
      <c r="E148" s="235" t="s">
        <v>21</v>
      </c>
      <c r="F148" s="236" t="s">
        <v>631</v>
      </c>
      <c r="G148" s="233"/>
      <c r="H148" s="237">
        <v>727.20000000000005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130</v>
      </c>
      <c r="AU148" s="243" t="s">
        <v>79</v>
      </c>
      <c r="AV148" s="11" t="s">
        <v>79</v>
      </c>
      <c r="AW148" s="11" t="s">
        <v>33</v>
      </c>
      <c r="AX148" s="11" t="s">
        <v>69</v>
      </c>
      <c r="AY148" s="243" t="s">
        <v>120</v>
      </c>
    </row>
    <row r="149" s="11" customFormat="1">
      <c r="B149" s="232"/>
      <c r="C149" s="233"/>
      <c r="D149" s="234" t="s">
        <v>130</v>
      </c>
      <c r="E149" s="235" t="s">
        <v>21</v>
      </c>
      <c r="F149" s="236" t="s">
        <v>632</v>
      </c>
      <c r="G149" s="233"/>
      <c r="H149" s="237">
        <v>250.80000000000001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130</v>
      </c>
      <c r="AU149" s="243" t="s">
        <v>79</v>
      </c>
      <c r="AV149" s="11" t="s">
        <v>79</v>
      </c>
      <c r="AW149" s="11" t="s">
        <v>33</v>
      </c>
      <c r="AX149" s="11" t="s">
        <v>69</v>
      </c>
      <c r="AY149" s="243" t="s">
        <v>120</v>
      </c>
    </row>
    <row r="150" s="12" customFormat="1">
      <c r="B150" s="249"/>
      <c r="C150" s="250"/>
      <c r="D150" s="234" t="s">
        <v>130</v>
      </c>
      <c r="E150" s="251" t="s">
        <v>21</v>
      </c>
      <c r="F150" s="252" t="s">
        <v>195</v>
      </c>
      <c r="G150" s="250"/>
      <c r="H150" s="253">
        <v>1453.2000000000001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130</v>
      </c>
      <c r="AU150" s="259" t="s">
        <v>79</v>
      </c>
      <c r="AV150" s="12" t="s">
        <v>143</v>
      </c>
      <c r="AW150" s="12" t="s">
        <v>33</v>
      </c>
      <c r="AX150" s="12" t="s">
        <v>77</v>
      </c>
      <c r="AY150" s="259" t="s">
        <v>120</v>
      </c>
    </row>
    <row r="151" s="10" customFormat="1" ht="29.88" customHeight="1">
      <c r="B151" s="204"/>
      <c r="C151" s="205"/>
      <c r="D151" s="206" t="s">
        <v>68</v>
      </c>
      <c r="E151" s="218" t="s">
        <v>586</v>
      </c>
      <c r="F151" s="218" t="s">
        <v>587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P152</f>
        <v>0</v>
      </c>
      <c r="Q151" s="212"/>
      <c r="R151" s="213">
        <f>R152</f>
        <v>0</v>
      </c>
      <c r="S151" s="212"/>
      <c r="T151" s="214">
        <f>T152</f>
        <v>0</v>
      </c>
      <c r="AR151" s="215" t="s">
        <v>77</v>
      </c>
      <c r="AT151" s="216" t="s">
        <v>68</v>
      </c>
      <c r="AU151" s="216" t="s">
        <v>77</v>
      </c>
      <c r="AY151" s="215" t="s">
        <v>120</v>
      </c>
      <c r="BK151" s="217">
        <f>BK152</f>
        <v>0</v>
      </c>
    </row>
    <row r="152" s="1" customFormat="1" ht="25.5" customHeight="1">
      <c r="B152" s="45"/>
      <c r="C152" s="220" t="s">
        <v>236</v>
      </c>
      <c r="D152" s="220" t="s">
        <v>123</v>
      </c>
      <c r="E152" s="221" t="s">
        <v>589</v>
      </c>
      <c r="F152" s="222" t="s">
        <v>590</v>
      </c>
      <c r="G152" s="223" t="s">
        <v>258</v>
      </c>
      <c r="H152" s="224">
        <v>1.986</v>
      </c>
      <c r="I152" s="225"/>
      <c r="J152" s="226">
        <f>ROUND(I152*H152,2)</f>
        <v>0</v>
      </c>
      <c r="K152" s="222" t="s">
        <v>127</v>
      </c>
      <c r="L152" s="71"/>
      <c r="M152" s="227" t="s">
        <v>21</v>
      </c>
      <c r="N152" s="281" t="s">
        <v>40</v>
      </c>
      <c r="O152" s="247"/>
      <c r="P152" s="282">
        <f>O152*H152</f>
        <v>0</v>
      </c>
      <c r="Q152" s="282">
        <v>0</v>
      </c>
      <c r="R152" s="282">
        <f>Q152*H152</f>
        <v>0</v>
      </c>
      <c r="S152" s="282">
        <v>0</v>
      </c>
      <c r="T152" s="283">
        <f>S152*H152</f>
        <v>0</v>
      </c>
      <c r="AR152" s="23" t="s">
        <v>143</v>
      </c>
      <c r="AT152" s="23" t="s">
        <v>123</v>
      </c>
      <c r="AU152" s="23" t="s">
        <v>79</v>
      </c>
      <c r="AY152" s="23" t="s">
        <v>120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77</v>
      </c>
      <c r="BK152" s="231">
        <f>ROUND(I152*H152,2)</f>
        <v>0</v>
      </c>
      <c r="BL152" s="23" t="s">
        <v>143</v>
      </c>
      <c r="BM152" s="23" t="s">
        <v>636</v>
      </c>
    </row>
    <row r="153" s="1" customFormat="1" ht="6.96" customHeight="1">
      <c r="B153" s="66"/>
      <c r="C153" s="67"/>
      <c r="D153" s="67"/>
      <c r="E153" s="67"/>
      <c r="F153" s="67"/>
      <c r="G153" s="67"/>
      <c r="H153" s="67"/>
      <c r="I153" s="165"/>
      <c r="J153" s="67"/>
      <c r="K153" s="67"/>
      <c r="L153" s="71"/>
    </row>
  </sheetData>
  <sheetProtection sheet="1" autoFilter="0" formatColumns="0" formatRows="0" objects="1" scenarios="1" spinCount="100000" saltValue="lJslQptLg4MDojUaNRgBo8+Fd1NdHEVLKIpOY9uYQdxn3JJA14JYwfA362Lla8LEVkDr76NfTh41AUXKDes8fw==" hashValue="nCEk6lRV3s/EWSCV6kVD1hVX6xG+PT99BKyxWwyt/XVhJ6eQSRRvS2sbss/19caweDPvIHmpD81YpaCd8LCGiQ==" algorithmName="SHA-512" password="CC35"/>
  <autoFilter ref="C81:K15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4" customWidth="1"/>
    <col min="2" max="2" width="1.664063" style="284" customWidth="1"/>
    <col min="3" max="4" width="5" style="284" customWidth="1"/>
    <col min="5" max="5" width="11.67" style="284" customWidth="1"/>
    <col min="6" max="6" width="9.17" style="284" customWidth="1"/>
    <col min="7" max="7" width="5" style="284" customWidth="1"/>
    <col min="8" max="8" width="77.83" style="284" customWidth="1"/>
    <col min="9" max="10" width="20" style="284" customWidth="1"/>
    <col min="11" max="11" width="1.664063" style="284" customWidth="1"/>
  </cols>
  <sheetData>
    <row r="1" ht="37.5" customHeight="1"/>
    <row r="2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4" customFormat="1" ht="45" customHeight="1">
      <c r="B3" s="288"/>
      <c r="C3" s="289" t="s">
        <v>637</v>
      </c>
      <c r="D3" s="289"/>
      <c r="E3" s="289"/>
      <c r="F3" s="289"/>
      <c r="G3" s="289"/>
      <c r="H3" s="289"/>
      <c r="I3" s="289"/>
      <c r="J3" s="289"/>
      <c r="K3" s="290"/>
    </row>
    <row r="4" ht="25.5" customHeight="1">
      <c r="B4" s="291"/>
      <c r="C4" s="292" t="s">
        <v>638</v>
      </c>
      <c r="D4" s="292"/>
      <c r="E4" s="292"/>
      <c r="F4" s="292"/>
      <c r="G4" s="292"/>
      <c r="H4" s="292"/>
      <c r="I4" s="292"/>
      <c r="J4" s="292"/>
      <c r="K4" s="293"/>
    </row>
    <row r="5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ht="15" customHeight="1">
      <c r="B6" s="291"/>
      <c r="C6" s="295" t="s">
        <v>639</v>
      </c>
      <c r="D6" s="295"/>
      <c r="E6" s="295"/>
      <c r="F6" s="295"/>
      <c r="G6" s="295"/>
      <c r="H6" s="295"/>
      <c r="I6" s="295"/>
      <c r="J6" s="295"/>
      <c r="K6" s="293"/>
    </row>
    <row r="7" ht="15" customHeight="1">
      <c r="B7" s="296"/>
      <c r="C7" s="295" t="s">
        <v>640</v>
      </c>
      <c r="D7" s="295"/>
      <c r="E7" s="295"/>
      <c r="F7" s="295"/>
      <c r="G7" s="295"/>
      <c r="H7" s="295"/>
      <c r="I7" s="295"/>
      <c r="J7" s="295"/>
      <c r="K7" s="293"/>
    </row>
    <row r="8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ht="15" customHeight="1">
      <c r="B9" s="296"/>
      <c r="C9" s="295" t="s">
        <v>641</v>
      </c>
      <c r="D9" s="295"/>
      <c r="E9" s="295"/>
      <c r="F9" s="295"/>
      <c r="G9" s="295"/>
      <c r="H9" s="295"/>
      <c r="I9" s="295"/>
      <c r="J9" s="295"/>
      <c r="K9" s="293"/>
    </row>
    <row r="10" ht="15" customHeight="1">
      <c r="B10" s="296"/>
      <c r="C10" s="295"/>
      <c r="D10" s="295" t="s">
        <v>642</v>
      </c>
      <c r="E10" s="295"/>
      <c r="F10" s="295"/>
      <c r="G10" s="295"/>
      <c r="H10" s="295"/>
      <c r="I10" s="295"/>
      <c r="J10" s="295"/>
      <c r="K10" s="293"/>
    </row>
    <row r="11" ht="15" customHeight="1">
      <c r="B11" s="296"/>
      <c r="C11" s="297"/>
      <c r="D11" s="295" t="s">
        <v>643</v>
      </c>
      <c r="E11" s="295"/>
      <c r="F11" s="295"/>
      <c r="G11" s="295"/>
      <c r="H11" s="295"/>
      <c r="I11" s="295"/>
      <c r="J11" s="295"/>
      <c r="K11" s="293"/>
    </row>
    <row r="12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ht="15" customHeight="1">
      <c r="B13" s="296"/>
      <c r="C13" s="297"/>
      <c r="D13" s="295" t="s">
        <v>644</v>
      </c>
      <c r="E13" s="295"/>
      <c r="F13" s="295"/>
      <c r="G13" s="295"/>
      <c r="H13" s="295"/>
      <c r="I13" s="295"/>
      <c r="J13" s="295"/>
      <c r="K13" s="293"/>
    </row>
    <row r="14" ht="15" customHeight="1">
      <c r="B14" s="296"/>
      <c r="C14" s="297"/>
      <c r="D14" s="295" t="s">
        <v>645</v>
      </c>
      <c r="E14" s="295"/>
      <c r="F14" s="295"/>
      <c r="G14" s="295"/>
      <c r="H14" s="295"/>
      <c r="I14" s="295"/>
      <c r="J14" s="295"/>
      <c r="K14" s="293"/>
    </row>
    <row r="15" ht="15" customHeight="1">
      <c r="B15" s="296"/>
      <c r="C15" s="297"/>
      <c r="D15" s="295" t="s">
        <v>646</v>
      </c>
      <c r="E15" s="295"/>
      <c r="F15" s="295"/>
      <c r="G15" s="295"/>
      <c r="H15" s="295"/>
      <c r="I15" s="295"/>
      <c r="J15" s="295"/>
      <c r="K15" s="293"/>
    </row>
    <row r="16" ht="15" customHeight="1">
      <c r="B16" s="296"/>
      <c r="C16" s="297"/>
      <c r="D16" s="297"/>
      <c r="E16" s="298" t="s">
        <v>76</v>
      </c>
      <c r="F16" s="295" t="s">
        <v>647</v>
      </c>
      <c r="G16" s="295"/>
      <c r="H16" s="295"/>
      <c r="I16" s="295"/>
      <c r="J16" s="295"/>
      <c r="K16" s="293"/>
    </row>
    <row r="17" ht="15" customHeight="1">
      <c r="B17" s="296"/>
      <c r="C17" s="297"/>
      <c r="D17" s="297"/>
      <c r="E17" s="298" t="s">
        <v>648</v>
      </c>
      <c r="F17" s="295" t="s">
        <v>649</v>
      </c>
      <c r="G17" s="295"/>
      <c r="H17" s="295"/>
      <c r="I17" s="295"/>
      <c r="J17" s="295"/>
      <c r="K17" s="293"/>
    </row>
    <row r="18" ht="15" customHeight="1">
      <c r="B18" s="296"/>
      <c r="C18" s="297"/>
      <c r="D18" s="297"/>
      <c r="E18" s="298" t="s">
        <v>650</v>
      </c>
      <c r="F18" s="295" t="s">
        <v>651</v>
      </c>
      <c r="G18" s="295"/>
      <c r="H18" s="295"/>
      <c r="I18" s="295"/>
      <c r="J18" s="295"/>
      <c r="K18" s="293"/>
    </row>
    <row r="19" ht="15" customHeight="1">
      <c r="B19" s="296"/>
      <c r="C19" s="297"/>
      <c r="D19" s="297"/>
      <c r="E19" s="298" t="s">
        <v>652</v>
      </c>
      <c r="F19" s="295" t="s">
        <v>653</v>
      </c>
      <c r="G19" s="295"/>
      <c r="H19" s="295"/>
      <c r="I19" s="295"/>
      <c r="J19" s="295"/>
      <c r="K19" s="293"/>
    </row>
    <row r="20" ht="15" customHeight="1">
      <c r="B20" s="296"/>
      <c r="C20" s="297"/>
      <c r="D20" s="297"/>
      <c r="E20" s="298" t="s">
        <v>654</v>
      </c>
      <c r="F20" s="295" t="s">
        <v>655</v>
      </c>
      <c r="G20" s="295"/>
      <c r="H20" s="295"/>
      <c r="I20" s="295"/>
      <c r="J20" s="295"/>
      <c r="K20" s="293"/>
    </row>
    <row r="21" ht="15" customHeight="1">
      <c r="B21" s="296"/>
      <c r="C21" s="297"/>
      <c r="D21" s="297"/>
      <c r="E21" s="298" t="s">
        <v>656</v>
      </c>
      <c r="F21" s="295" t="s">
        <v>657</v>
      </c>
      <c r="G21" s="295"/>
      <c r="H21" s="295"/>
      <c r="I21" s="295"/>
      <c r="J21" s="295"/>
      <c r="K21" s="293"/>
    </row>
    <row r="22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ht="15" customHeight="1">
      <c r="B23" s="296"/>
      <c r="C23" s="295" t="s">
        <v>658</v>
      </c>
      <c r="D23" s="295"/>
      <c r="E23" s="295"/>
      <c r="F23" s="295"/>
      <c r="G23" s="295"/>
      <c r="H23" s="295"/>
      <c r="I23" s="295"/>
      <c r="J23" s="295"/>
      <c r="K23" s="293"/>
    </row>
    <row r="24" ht="15" customHeight="1">
      <c r="B24" s="296"/>
      <c r="C24" s="295" t="s">
        <v>659</v>
      </c>
      <c r="D24" s="295"/>
      <c r="E24" s="295"/>
      <c r="F24" s="295"/>
      <c r="G24" s="295"/>
      <c r="H24" s="295"/>
      <c r="I24" s="295"/>
      <c r="J24" s="295"/>
      <c r="K24" s="293"/>
    </row>
    <row r="25" ht="15" customHeight="1">
      <c r="B25" s="296"/>
      <c r="C25" s="295"/>
      <c r="D25" s="295" t="s">
        <v>660</v>
      </c>
      <c r="E25" s="295"/>
      <c r="F25" s="295"/>
      <c r="G25" s="295"/>
      <c r="H25" s="295"/>
      <c r="I25" s="295"/>
      <c r="J25" s="295"/>
      <c r="K25" s="293"/>
    </row>
    <row r="26" ht="15" customHeight="1">
      <c r="B26" s="296"/>
      <c r="C26" s="297"/>
      <c r="D26" s="295" t="s">
        <v>661</v>
      </c>
      <c r="E26" s="295"/>
      <c r="F26" s="295"/>
      <c r="G26" s="295"/>
      <c r="H26" s="295"/>
      <c r="I26" s="295"/>
      <c r="J26" s="295"/>
      <c r="K26" s="293"/>
    </row>
    <row r="27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ht="15" customHeight="1">
      <c r="B28" s="296"/>
      <c r="C28" s="297"/>
      <c r="D28" s="295" t="s">
        <v>662</v>
      </c>
      <c r="E28" s="295"/>
      <c r="F28" s="295"/>
      <c r="G28" s="295"/>
      <c r="H28" s="295"/>
      <c r="I28" s="295"/>
      <c r="J28" s="295"/>
      <c r="K28" s="293"/>
    </row>
    <row r="29" ht="15" customHeight="1">
      <c r="B29" s="296"/>
      <c r="C29" s="297"/>
      <c r="D29" s="295" t="s">
        <v>663</v>
      </c>
      <c r="E29" s="295"/>
      <c r="F29" s="295"/>
      <c r="G29" s="295"/>
      <c r="H29" s="295"/>
      <c r="I29" s="295"/>
      <c r="J29" s="295"/>
      <c r="K29" s="293"/>
    </row>
    <row r="30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ht="15" customHeight="1">
      <c r="B31" s="296"/>
      <c r="C31" s="297"/>
      <c r="D31" s="295" t="s">
        <v>664</v>
      </c>
      <c r="E31" s="295"/>
      <c r="F31" s="295"/>
      <c r="G31" s="295"/>
      <c r="H31" s="295"/>
      <c r="I31" s="295"/>
      <c r="J31" s="295"/>
      <c r="K31" s="293"/>
    </row>
    <row r="32" ht="15" customHeight="1">
      <c r="B32" s="296"/>
      <c r="C32" s="297"/>
      <c r="D32" s="295" t="s">
        <v>665</v>
      </c>
      <c r="E32" s="295"/>
      <c r="F32" s="295"/>
      <c r="G32" s="295"/>
      <c r="H32" s="295"/>
      <c r="I32" s="295"/>
      <c r="J32" s="295"/>
      <c r="K32" s="293"/>
    </row>
    <row r="33" ht="15" customHeight="1">
      <c r="B33" s="296"/>
      <c r="C33" s="297"/>
      <c r="D33" s="295" t="s">
        <v>666</v>
      </c>
      <c r="E33" s="295"/>
      <c r="F33" s="295"/>
      <c r="G33" s="295"/>
      <c r="H33" s="295"/>
      <c r="I33" s="295"/>
      <c r="J33" s="295"/>
      <c r="K33" s="293"/>
    </row>
    <row r="34" ht="15" customHeight="1">
      <c r="B34" s="296"/>
      <c r="C34" s="297"/>
      <c r="D34" s="295"/>
      <c r="E34" s="299" t="s">
        <v>105</v>
      </c>
      <c r="F34" s="295"/>
      <c r="G34" s="295" t="s">
        <v>667</v>
      </c>
      <c r="H34" s="295"/>
      <c r="I34" s="295"/>
      <c r="J34" s="295"/>
      <c r="K34" s="293"/>
    </row>
    <row r="35" ht="30.75" customHeight="1">
      <c r="B35" s="296"/>
      <c r="C35" s="297"/>
      <c r="D35" s="295"/>
      <c r="E35" s="299" t="s">
        <v>668</v>
      </c>
      <c r="F35" s="295"/>
      <c r="G35" s="295" t="s">
        <v>669</v>
      </c>
      <c r="H35" s="295"/>
      <c r="I35" s="295"/>
      <c r="J35" s="295"/>
      <c r="K35" s="293"/>
    </row>
    <row r="36" ht="15" customHeight="1">
      <c r="B36" s="296"/>
      <c r="C36" s="297"/>
      <c r="D36" s="295"/>
      <c r="E36" s="299" t="s">
        <v>50</v>
      </c>
      <c r="F36" s="295"/>
      <c r="G36" s="295" t="s">
        <v>670</v>
      </c>
      <c r="H36" s="295"/>
      <c r="I36" s="295"/>
      <c r="J36" s="295"/>
      <c r="K36" s="293"/>
    </row>
    <row r="37" ht="15" customHeight="1">
      <c r="B37" s="296"/>
      <c r="C37" s="297"/>
      <c r="D37" s="295"/>
      <c r="E37" s="299" t="s">
        <v>106</v>
      </c>
      <c r="F37" s="295"/>
      <c r="G37" s="295" t="s">
        <v>671</v>
      </c>
      <c r="H37" s="295"/>
      <c r="I37" s="295"/>
      <c r="J37" s="295"/>
      <c r="K37" s="293"/>
    </row>
    <row r="38" ht="15" customHeight="1">
      <c r="B38" s="296"/>
      <c r="C38" s="297"/>
      <c r="D38" s="295"/>
      <c r="E38" s="299" t="s">
        <v>107</v>
      </c>
      <c r="F38" s="295"/>
      <c r="G38" s="295" t="s">
        <v>672</v>
      </c>
      <c r="H38" s="295"/>
      <c r="I38" s="295"/>
      <c r="J38" s="295"/>
      <c r="K38" s="293"/>
    </row>
    <row r="39" ht="15" customHeight="1">
      <c r="B39" s="296"/>
      <c r="C39" s="297"/>
      <c r="D39" s="295"/>
      <c r="E39" s="299" t="s">
        <v>108</v>
      </c>
      <c r="F39" s="295"/>
      <c r="G39" s="295" t="s">
        <v>673</v>
      </c>
      <c r="H39" s="295"/>
      <c r="I39" s="295"/>
      <c r="J39" s="295"/>
      <c r="K39" s="293"/>
    </row>
    <row r="40" ht="15" customHeight="1">
      <c r="B40" s="296"/>
      <c r="C40" s="297"/>
      <c r="D40" s="295"/>
      <c r="E40" s="299" t="s">
        <v>674</v>
      </c>
      <c r="F40" s="295"/>
      <c r="G40" s="295" t="s">
        <v>675</v>
      </c>
      <c r="H40" s="295"/>
      <c r="I40" s="295"/>
      <c r="J40" s="295"/>
      <c r="K40" s="293"/>
    </row>
    <row r="41" ht="15" customHeight="1">
      <c r="B41" s="296"/>
      <c r="C41" s="297"/>
      <c r="D41" s="295"/>
      <c r="E41" s="299"/>
      <c r="F41" s="295"/>
      <c r="G41" s="295" t="s">
        <v>676</v>
      </c>
      <c r="H41" s="295"/>
      <c r="I41" s="295"/>
      <c r="J41" s="295"/>
      <c r="K41" s="293"/>
    </row>
    <row r="42" ht="15" customHeight="1">
      <c r="B42" s="296"/>
      <c r="C42" s="297"/>
      <c r="D42" s="295"/>
      <c r="E42" s="299" t="s">
        <v>677</v>
      </c>
      <c r="F42" s="295"/>
      <c r="G42" s="295" t="s">
        <v>678</v>
      </c>
      <c r="H42" s="295"/>
      <c r="I42" s="295"/>
      <c r="J42" s="295"/>
      <c r="K42" s="293"/>
    </row>
    <row r="43" ht="15" customHeight="1">
      <c r="B43" s="296"/>
      <c r="C43" s="297"/>
      <c r="D43" s="295"/>
      <c r="E43" s="299" t="s">
        <v>110</v>
      </c>
      <c r="F43" s="295"/>
      <c r="G43" s="295" t="s">
        <v>679</v>
      </c>
      <c r="H43" s="295"/>
      <c r="I43" s="295"/>
      <c r="J43" s="295"/>
      <c r="K43" s="293"/>
    </row>
    <row r="44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ht="15" customHeight="1">
      <c r="B45" s="296"/>
      <c r="C45" s="297"/>
      <c r="D45" s="295" t="s">
        <v>680</v>
      </c>
      <c r="E45" s="295"/>
      <c r="F45" s="295"/>
      <c r="G45" s="295"/>
      <c r="H45" s="295"/>
      <c r="I45" s="295"/>
      <c r="J45" s="295"/>
      <c r="K45" s="293"/>
    </row>
    <row r="46" ht="15" customHeight="1">
      <c r="B46" s="296"/>
      <c r="C46" s="297"/>
      <c r="D46" s="297"/>
      <c r="E46" s="295" t="s">
        <v>681</v>
      </c>
      <c r="F46" s="295"/>
      <c r="G46" s="295"/>
      <c r="H46" s="295"/>
      <c r="I46" s="295"/>
      <c r="J46" s="295"/>
      <c r="K46" s="293"/>
    </row>
    <row r="47" ht="15" customHeight="1">
      <c r="B47" s="296"/>
      <c r="C47" s="297"/>
      <c r="D47" s="297"/>
      <c r="E47" s="295" t="s">
        <v>682</v>
      </c>
      <c r="F47" s="295"/>
      <c r="G47" s="295"/>
      <c r="H47" s="295"/>
      <c r="I47" s="295"/>
      <c r="J47" s="295"/>
      <c r="K47" s="293"/>
    </row>
    <row r="48" ht="15" customHeight="1">
      <c r="B48" s="296"/>
      <c r="C48" s="297"/>
      <c r="D48" s="297"/>
      <c r="E48" s="295" t="s">
        <v>683</v>
      </c>
      <c r="F48" s="295"/>
      <c r="G48" s="295"/>
      <c r="H48" s="295"/>
      <c r="I48" s="295"/>
      <c r="J48" s="295"/>
      <c r="K48" s="293"/>
    </row>
    <row r="49" ht="15" customHeight="1">
      <c r="B49" s="296"/>
      <c r="C49" s="297"/>
      <c r="D49" s="295" t="s">
        <v>684</v>
      </c>
      <c r="E49" s="295"/>
      <c r="F49" s="295"/>
      <c r="G49" s="295"/>
      <c r="H49" s="295"/>
      <c r="I49" s="295"/>
      <c r="J49" s="295"/>
      <c r="K49" s="293"/>
    </row>
    <row r="50" ht="25.5" customHeight="1">
      <c r="B50" s="291"/>
      <c r="C50" s="292" t="s">
        <v>685</v>
      </c>
      <c r="D50" s="292"/>
      <c r="E50" s="292"/>
      <c r="F50" s="292"/>
      <c r="G50" s="292"/>
      <c r="H50" s="292"/>
      <c r="I50" s="292"/>
      <c r="J50" s="292"/>
      <c r="K50" s="293"/>
    </row>
    <row r="5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ht="15" customHeight="1">
      <c r="B52" s="291"/>
      <c r="C52" s="295" t="s">
        <v>686</v>
      </c>
      <c r="D52" s="295"/>
      <c r="E52" s="295"/>
      <c r="F52" s="295"/>
      <c r="G52" s="295"/>
      <c r="H52" s="295"/>
      <c r="I52" s="295"/>
      <c r="J52" s="295"/>
      <c r="K52" s="293"/>
    </row>
    <row r="53" ht="15" customHeight="1">
      <c r="B53" s="291"/>
      <c r="C53" s="295" t="s">
        <v>687</v>
      </c>
      <c r="D53" s="295"/>
      <c r="E53" s="295"/>
      <c r="F53" s="295"/>
      <c r="G53" s="295"/>
      <c r="H53" s="295"/>
      <c r="I53" s="295"/>
      <c r="J53" s="295"/>
      <c r="K53" s="293"/>
    </row>
    <row r="54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ht="15" customHeight="1">
      <c r="B55" s="291"/>
      <c r="C55" s="295" t="s">
        <v>688</v>
      </c>
      <c r="D55" s="295"/>
      <c r="E55" s="295"/>
      <c r="F55" s="295"/>
      <c r="G55" s="295"/>
      <c r="H55" s="295"/>
      <c r="I55" s="295"/>
      <c r="J55" s="295"/>
      <c r="K55" s="293"/>
    </row>
    <row r="56" ht="15" customHeight="1">
      <c r="B56" s="291"/>
      <c r="C56" s="297"/>
      <c r="D56" s="295" t="s">
        <v>689</v>
      </c>
      <c r="E56" s="295"/>
      <c r="F56" s="295"/>
      <c r="G56" s="295"/>
      <c r="H56" s="295"/>
      <c r="I56" s="295"/>
      <c r="J56" s="295"/>
      <c r="K56" s="293"/>
    </row>
    <row r="57" ht="15" customHeight="1">
      <c r="B57" s="291"/>
      <c r="C57" s="297"/>
      <c r="D57" s="295" t="s">
        <v>690</v>
      </c>
      <c r="E57" s="295"/>
      <c r="F57" s="295"/>
      <c r="G57" s="295"/>
      <c r="H57" s="295"/>
      <c r="I57" s="295"/>
      <c r="J57" s="295"/>
      <c r="K57" s="293"/>
    </row>
    <row r="58" ht="15" customHeight="1">
      <c r="B58" s="291"/>
      <c r="C58" s="297"/>
      <c r="D58" s="295" t="s">
        <v>691</v>
      </c>
      <c r="E58" s="295"/>
      <c r="F58" s="295"/>
      <c r="G58" s="295"/>
      <c r="H58" s="295"/>
      <c r="I58" s="295"/>
      <c r="J58" s="295"/>
      <c r="K58" s="293"/>
    </row>
    <row r="59" ht="15" customHeight="1">
      <c r="B59" s="291"/>
      <c r="C59" s="297"/>
      <c r="D59" s="295" t="s">
        <v>692</v>
      </c>
      <c r="E59" s="295"/>
      <c r="F59" s="295"/>
      <c r="G59" s="295"/>
      <c r="H59" s="295"/>
      <c r="I59" s="295"/>
      <c r="J59" s="295"/>
      <c r="K59" s="293"/>
    </row>
    <row r="60" ht="15" customHeight="1">
      <c r="B60" s="291"/>
      <c r="C60" s="297"/>
      <c r="D60" s="300" t="s">
        <v>693</v>
      </c>
      <c r="E60" s="300"/>
      <c r="F60" s="300"/>
      <c r="G60" s="300"/>
      <c r="H60" s="300"/>
      <c r="I60" s="300"/>
      <c r="J60" s="300"/>
      <c r="K60" s="293"/>
    </row>
    <row r="61" ht="15" customHeight="1">
      <c r="B61" s="291"/>
      <c r="C61" s="297"/>
      <c r="D61" s="295" t="s">
        <v>694</v>
      </c>
      <c r="E61" s="295"/>
      <c r="F61" s="295"/>
      <c r="G61" s="295"/>
      <c r="H61" s="295"/>
      <c r="I61" s="295"/>
      <c r="J61" s="295"/>
      <c r="K61" s="293"/>
    </row>
    <row r="62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ht="15" customHeight="1">
      <c r="B63" s="291"/>
      <c r="C63" s="297"/>
      <c r="D63" s="295" t="s">
        <v>695</v>
      </c>
      <c r="E63" s="295"/>
      <c r="F63" s="295"/>
      <c r="G63" s="295"/>
      <c r="H63" s="295"/>
      <c r="I63" s="295"/>
      <c r="J63" s="295"/>
      <c r="K63" s="293"/>
    </row>
    <row r="64" ht="15" customHeight="1">
      <c r="B64" s="291"/>
      <c r="C64" s="297"/>
      <c r="D64" s="300" t="s">
        <v>696</v>
      </c>
      <c r="E64" s="300"/>
      <c r="F64" s="300"/>
      <c r="G64" s="300"/>
      <c r="H64" s="300"/>
      <c r="I64" s="300"/>
      <c r="J64" s="300"/>
      <c r="K64" s="293"/>
    </row>
    <row r="65" ht="15" customHeight="1">
      <c r="B65" s="291"/>
      <c r="C65" s="297"/>
      <c r="D65" s="295" t="s">
        <v>697</v>
      </c>
      <c r="E65" s="295"/>
      <c r="F65" s="295"/>
      <c r="G65" s="295"/>
      <c r="H65" s="295"/>
      <c r="I65" s="295"/>
      <c r="J65" s="295"/>
      <c r="K65" s="293"/>
    </row>
    <row r="66" ht="15" customHeight="1">
      <c r="B66" s="291"/>
      <c r="C66" s="297"/>
      <c r="D66" s="295" t="s">
        <v>698</v>
      </c>
      <c r="E66" s="295"/>
      <c r="F66" s="295"/>
      <c r="G66" s="295"/>
      <c r="H66" s="295"/>
      <c r="I66" s="295"/>
      <c r="J66" s="295"/>
      <c r="K66" s="293"/>
    </row>
    <row r="67" ht="15" customHeight="1">
      <c r="B67" s="291"/>
      <c r="C67" s="297"/>
      <c r="D67" s="295" t="s">
        <v>699</v>
      </c>
      <c r="E67" s="295"/>
      <c r="F67" s="295"/>
      <c r="G67" s="295"/>
      <c r="H67" s="295"/>
      <c r="I67" s="295"/>
      <c r="J67" s="295"/>
      <c r="K67" s="293"/>
    </row>
    <row r="68" ht="15" customHeight="1">
      <c r="B68" s="291"/>
      <c r="C68" s="297"/>
      <c r="D68" s="295" t="s">
        <v>700</v>
      </c>
      <c r="E68" s="295"/>
      <c r="F68" s="295"/>
      <c r="G68" s="295"/>
      <c r="H68" s="295"/>
      <c r="I68" s="295"/>
      <c r="J68" s="295"/>
      <c r="K68" s="293"/>
    </row>
    <row r="69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ht="45" customHeight="1">
      <c r="B73" s="310"/>
      <c r="C73" s="311" t="s">
        <v>90</v>
      </c>
      <c r="D73" s="311"/>
      <c r="E73" s="311"/>
      <c r="F73" s="311"/>
      <c r="G73" s="311"/>
      <c r="H73" s="311"/>
      <c r="I73" s="311"/>
      <c r="J73" s="311"/>
      <c r="K73" s="312"/>
    </row>
    <row r="74" ht="17.25" customHeight="1">
      <c r="B74" s="310"/>
      <c r="C74" s="313" t="s">
        <v>701</v>
      </c>
      <c r="D74" s="313"/>
      <c r="E74" s="313"/>
      <c r="F74" s="313" t="s">
        <v>702</v>
      </c>
      <c r="G74" s="314"/>
      <c r="H74" s="313" t="s">
        <v>106</v>
      </c>
      <c r="I74" s="313" t="s">
        <v>54</v>
      </c>
      <c r="J74" s="313" t="s">
        <v>703</v>
      </c>
      <c r="K74" s="312"/>
    </row>
    <row r="75" ht="17.25" customHeight="1">
      <c r="B75" s="310"/>
      <c r="C75" s="315" t="s">
        <v>704</v>
      </c>
      <c r="D75" s="315"/>
      <c r="E75" s="315"/>
      <c r="F75" s="316" t="s">
        <v>705</v>
      </c>
      <c r="G75" s="317"/>
      <c r="H75" s="315"/>
      <c r="I75" s="315"/>
      <c r="J75" s="315" t="s">
        <v>706</v>
      </c>
      <c r="K75" s="312"/>
    </row>
    <row r="76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ht="15" customHeight="1">
      <c r="B77" s="310"/>
      <c r="C77" s="299" t="s">
        <v>50</v>
      </c>
      <c r="D77" s="318"/>
      <c r="E77" s="318"/>
      <c r="F77" s="320" t="s">
        <v>707</v>
      </c>
      <c r="G77" s="319"/>
      <c r="H77" s="299" t="s">
        <v>708</v>
      </c>
      <c r="I77" s="299" t="s">
        <v>709</v>
      </c>
      <c r="J77" s="299">
        <v>20</v>
      </c>
      <c r="K77" s="312"/>
    </row>
    <row r="78" ht="15" customHeight="1">
      <c r="B78" s="310"/>
      <c r="C78" s="299" t="s">
        <v>710</v>
      </c>
      <c r="D78" s="299"/>
      <c r="E78" s="299"/>
      <c r="F78" s="320" t="s">
        <v>707</v>
      </c>
      <c r="G78" s="319"/>
      <c r="H78" s="299" t="s">
        <v>711</v>
      </c>
      <c r="I78" s="299" t="s">
        <v>709</v>
      </c>
      <c r="J78" s="299">
        <v>120</v>
      </c>
      <c r="K78" s="312"/>
    </row>
    <row r="79" ht="15" customHeight="1">
      <c r="B79" s="321"/>
      <c r="C79" s="299" t="s">
        <v>712</v>
      </c>
      <c r="D79" s="299"/>
      <c r="E79" s="299"/>
      <c r="F79" s="320" t="s">
        <v>713</v>
      </c>
      <c r="G79" s="319"/>
      <c r="H79" s="299" t="s">
        <v>714</v>
      </c>
      <c r="I79" s="299" t="s">
        <v>709</v>
      </c>
      <c r="J79" s="299">
        <v>50</v>
      </c>
      <c r="K79" s="312"/>
    </row>
    <row r="80" ht="15" customHeight="1">
      <c r="B80" s="321"/>
      <c r="C80" s="299" t="s">
        <v>715</v>
      </c>
      <c r="D80" s="299"/>
      <c r="E80" s="299"/>
      <c r="F80" s="320" t="s">
        <v>707</v>
      </c>
      <c r="G80" s="319"/>
      <c r="H80" s="299" t="s">
        <v>716</v>
      </c>
      <c r="I80" s="299" t="s">
        <v>717</v>
      </c>
      <c r="J80" s="299"/>
      <c r="K80" s="312"/>
    </row>
    <row r="81" ht="15" customHeight="1">
      <c r="B81" s="321"/>
      <c r="C81" s="322" t="s">
        <v>718</v>
      </c>
      <c r="D81" s="322"/>
      <c r="E81" s="322"/>
      <c r="F81" s="323" t="s">
        <v>713</v>
      </c>
      <c r="G81" s="322"/>
      <c r="H81" s="322" t="s">
        <v>719</v>
      </c>
      <c r="I81" s="322" t="s">
        <v>709</v>
      </c>
      <c r="J81" s="322">
        <v>15</v>
      </c>
      <c r="K81" s="312"/>
    </row>
    <row r="82" ht="15" customHeight="1">
      <c r="B82" s="321"/>
      <c r="C82" s="322" t="s">
        <v>720</v>
      </c>
      <c r="D82" s="322"/>
      <c r="E82" s="322"/>
      <c r="F82" s="323" t="s">
        <v>713</v>
      </c>
      <c r="G82" s="322"/>
      <c r="H82" s="322" t="s">
        <v>721</v>
      </c>
      <c r="I82" s="322" t="s">
        <v>709</v>
      </c>
      <c r="J82" s="322">
        <v>15</v>
      </c>
      <c r="K82" s="312"/>
    </row>
    <row r="83" ht="15" customHeight="1">
      <c r="B83" s="321"/>
      <c r="C83" s="322" t="s">
        <v>722</v>
      </c>
      <c r="D83" s="322"/>
      <c r="E83" s="322"/>
      <c r="F83" s="323" t="s">
        <v>713</v>
      </c>
      <c r="G83" s="322"/>
      <c r="H83" s="322" t="s">
        <v>723</v>
      </c>
      <c r="I83" s="322" t="s">
        <v>709</v>
      </c>
      <c r="J83" s="322">
        <v>20</v>
      </c>
      <c r="K83" s="312"/>
    </row>
    <row r="84" ht="15" customHeight="1">
      <c r="B84" s="321"/>
      <c r="C84" s="322" t="s">
        <v>724</v>
      </c>
      <c r="D84" s="322"/>
      <c r="E84" s="322"/>
      <c r="F84" s="323" t="s">
        <v>713</v>
      </c>
      <c r="G84" s="322"/>
      <c r="H84" s="322" t="s">
        <v>725</v>
      </c>
      <c r="I84" s="322" t="s">
        <v>709</v>
      </c>
      <c r="J84" s="322">
        <v>20</v>
      </c>
      <c r="K84" s="312"/>
    </row>
    <row r="85" ht="15" customHeight="1">
      <c r="B85" s="321"/>
      <c r="C85" s="299" t="s">
        <v>726</v>
      </c>
      <c r="D85" s="299"/>
      <c r="E85" s="299"/>
      <c r="F85" s="320" t="s">
        <v>713</v>
      </c>
      <c r="G85" s="319"/>
      <c r="H85" s="299" t="s">
        <v>727</v>
      </c>
      <c r="I85" s="299" t="s">
        <v>709</v>
      </c>
      <c r="J85" s="299">
        <v>50</v>
      </c>
      <c r="K85" s="312"/>
    </row>
    <row r="86" ht="15" customHeight="1">
      <c r="B86" s="321"/>
      <c r="C86" s="299" t="s">
        <v>728</v>
      </c>
      <c r="D86" s="299"/>
      <c r="E86" s="299"/>
      <c r="F86" s="320" t="s">
        <v>713</v>
      </c>
      <c r="G86" s="319"/>
      <c r="H86" s="299" t="s">
        <v>729</v>
      </c>
      <c r="I86" s="299" t="s">
        <v>709</v>
      </c>
      <c r="J86" s="299">
        <v>20</v>
      </c>
      <c r="K86" s="312"/>
    </row>
    <row r="87" ht="15" customHeight="1">
      <c r="B87" s="321"/>
      <c r="C87" s="299" t="s">
        <v>730</v>
      </c>
      <c r="D87" s="299"/>
      <c r="E87" s="299"/>
      <c r="F87" s="320" t="s">
        <v>713</v>
      </c>
      <c r="G87" s="319"/>
      <c r="H87" s="299" t="s">
        <v>731</v>
      </c>
      <c r="I87" s="299" t="s">
        <v>709</v>
      </c>
      <c r="J87" s="299">
        <v>20</v>
      </c>
      <c r="K87" s="312"/>
    </row>
    <row r="88" ht="15" customHeight="1">
      <c r="B88" s="321"/>
      <c r="C88" s="299" t="s">
        <v>732</v>
      </c>
      <c r="D88" s="299"/>
      <c r="E88" s="299"/>
      <c r="F88" s="320" t="s">
        <v>713</v>
      </c>
      <c r="G88" s="319"/>
      <c r="H88" s="299" t="s">
        <v>733</v>
      </c>
      <c r="I88" s="299" t="s">
        <v>709</v>
      </c>
      <c r="J88" s="299">
        <v>50</v>
      </c>
      <c r="K88" s="312"/>
    </row>
    <row r="89" ht="15" customHeight="1">
      <c r="B89" s="321"/>
      <c r="C89" s="299" t="s">
        <v>734</v>
      </c>
      <c r="D89" s="299"/>
      <c r="E89" s="299"/>
      <c r="F89" s="320" t="s">
        <v>713</v>
      </c>
      <c r="G89" s="319"/>
      <c r="H89" s="299" t="s">
        <v>734</v>
      </c>
      <c r="I89" s="299" t="s">
        <v>709</v>
      </c>
      <c r="J89" s="299">
        <v>50</v>
      </c>
      <c r="K89" s="312"/>
    </row>
    <row r="90" ht="15" customHeight="1">
      <c r="B90" s="321"/>
      <c r="C90" s="299" t="s">
        <v>111</v>
      </c>
      <c r="D90" s="299"/>
      <c r="E90" s="299"/>
      <c r="F90" s="320" t="s">
        <v>713</v>
      </c>
      <c r="G90" s="319"/>
      <c r="H90" s="299" t="s">
        <v>735</v>
      </c>
      <c r="I90" s="299" t="s">
        <v>709</v>
      </c>
      <c r="J90" s="299">
        <v>255</v>
      </c>
      <c r="K90" s="312"/>
    </row>
    <row r="91" ht="15" customHeight="1">
      <c r="B91" s="321"/>
      <c r="C91" s="299" t="s">
        <v>736</v>
      </c>
      <c r="D91" s="299"/>
      <c r="E91" s="299"/>
      <c r="F91" s="320" t="s">
        <v>707</v>
      </c>
      <c r="G91" s="319"/>
      <c r="H91" s="299" t="s">
        <v>737</v>
      </c>
      <c r="I91" s="299" t="s">
        <v>738</v>
      </c>
      <c r="J91" s="299"/>
      <c r="K91" s="312"/>
    </row>
    <row r="92" ht="15" customHeight="1">
      <c r="B92" s="321"/>
      <c r="C92" s="299" t="s">
        <v>739</v>
      </c>
      <c r="D92" s="299"/>
      <c r="E92" s="299"/>
      <c r="F92" s="320" t="s">
        <v>707</v>
      </c>
      <c r="G92" s="319"/>
      <c r="H92" s="299" t="s">
        <v>740</v>
      </c>
      <c r="I92" s="299" t="s">
        <v>741</v>
      </c>
      <c r="J92" s="299"/>
      <c r="K92" s="312"/>
    </row>
    <row r="93" ht="15" customHeight="1">
      <c r="B93" s="321"/>
      <c r="C93" s="299" t="s">
        <v>742</v>
      </c>
      <c r="D93" s="299"/>
      <c r="E93" s="299"/>
      <c r="F93" s="320" t="s">
        <v>707</v>
      </c>
      <c r="G93" s="319"/>
      <c r="H93" s="299" t="s">
        <v>742</v>
      </c>
      <c r="I93" s="299" t="s">
        <v>741</v>
      </c>
      <c r="J93" s="299"/>
      <c r="K93" s="312"/>
    </row>
    <row r="94" ht="15" customHeight="1">
      <c r="B94" s="321"/>
      <c r="C94" s="299" t="s">
        <v>35</v>
      </c>
      <c r="D94" s="299"/>
      <c r="E94" s="299"/>
      <c r="F94" s="320" t="s">
        <v>707</v>
      </c>
      <c r="G94" s="319"/>
      <c r="H94" s="299" t="s">
        <v>743</v>
      </c>
      <c r="I94" s="299" t="s">
        <v>741</v>
      </c>
      <c r="J94" s="299"/>
      <c r="K94" s="312"/>
    </row>
    <row r="95" ht="15" customHeight="1">
      <c r="B95" s="321"/>
      <c r="C95" s="299" t="s">
        <v>45</v>
      </c>
      <c r="D95" s="299"/>
      <c r="E95" s="299"/>
      <c r="F95" s="320" t="s">
        <v>707</v>
      </c>
      <c r="G95" s="319"/>
      <c r="H95" s="299" t="s">
        <v>744</v>
      </c>
      <c r="I95" s="299" t="s">
        <v>741</v>
      </c>
      <c r="J95" s="299"/>
      <c r="K95" s="312"/>
    </row>
    <row r="96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ht="45" customHeight="1">
      <c r="B100" s="310"/>
      <c r="C100" s="311" t="s">
        <v>745</v>
      </c>
      <c r="D100" s="311"/>
      <c r="E100" s="311"/>
      <c r="F100" s="311"/>
      <c r="G100" s="311"/>
      <c r="H100" s="311"/>
      <c r="I100" s="311"/>
      <c r="J100" s="311"/>
      <c r="K100" s="312"/>
    </row>
    <row r="101" ht="17.25" customHeight="1">
      <c r="B101" s="310"/>
      <c r="C101" s="313" t="s">
        <v>701</v>
      </c>
      <c r="D101" s="313"/>
      <c r="E101" s="313"/>
      <c r="F101" s="313" t="s">
        <v>702</v>
      </c>
      <c r="G101" s="314"/>
      <c r="H101" s="313" t="s">
        <v>106</v>
      </c>
      <c r="I101" s="313" t="s">
        <v>54</v>
      </c>
      <c r="J101" s="313" t="s">
        <v>703</v>
      </c>
      <c r="K101" s="312"/>
    </row>
    <row r="102" ht="17.25" customHeight="1">
      <c r="B102" s="310"/>
      <c r="C102" s="315" t="s">
        <v>704</v>
      </c>
      <c r="D102" s="315"/>
      <c r="E102" s="315"/>
      <c r="F102" s="316" t="s">
        <v>705</v>
      </c>
      <c r="G102" s="317"/>
      <c r="H102" s="315"/>
      <c r="I102" s="315"/>
      <c r="J102" s="315" t="s">
        <v>706</v>
      </c>
      <c r="K102" s="312"/>
    </row>
    <row r="103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ht="15" customHeight="1">
      <c r="B104" s="310"/>
      <c r="C104" s="299" t="s">
        <v>50</v>
      </c>
      <c r="D104" s="318"/>
      <c r="E104" s="318"/>
      <c r="F104" s="320" t="s">
        <v>707</v>
      </c>
      <c r="G104" s="329"/>
      <c r="H104" s="299" t="s">
        <v>746</v>
      </c>
      <c r="I104" s="299" t="s">
        <v>709</v>
      </c>
      <c r="J104" s="299">
        <v>20</v>
      </c>
      <c r="K104" s="312"/>
    </row>
    <row r="105" ht="15" customHeight="1">
      <c r="B105" s="310"/>
      <c r="C105" s="299" t="s">
        <v>710</v>
      </c>
      <c r="D105" s="299"/>
      <c r="E105" s="299"/>
      <c r="F105" s="320" t="s">
        <v>707</v>
      </c>
      <c r="G105" s="299"/>
      <c r="H105" s="299" t="s">
        <v>746</v>
      </c>
      <c r="I105" s="299" t="s">
        <v>709</v>
      </c>
      <c r="J105" s="299">
        <v>120</v>
      </c>
      <c r="K105" s="312"/>
    </row>
    <row r="106" ht="15" customHeight="1">
      <c r="B106" s="321"/>
      <c r="C106" s="299" t="s">
        <v>712</v>
      </c>
      <c r="D106" s="299"/>
      <c r="E106" s="299"/>
      <c r="F106" s="320" t="s">
        <v>713</v>
      </c>
      <c r="G106" s="299"/>
      <c r="H106" s="299" t="s">
        <v>746</v>
      </c>
      <c r="I106" s="299" t="s">
        <v>709</v>
      </c>
      <c r="J106" s="299">
        <v>50</v>
      </c>
      <c r="K106" s="312"/>
    </row>
    <row r="107" ht="15" customHeight="1">
      <c r="B107" s="321"/>
      <c r="C107" s="299" t="s">
        <v>715</v>
      </c>
      <c r="D107" s="299"/>
      <c r="E107" s="299"/>
      <c r="F107" s="320" t="s">
        <v>707</v>
      </c>
      <c r="G107" s="299"/>
      <c r="H107" s="299" t="s">
        <v>746</v>
      </c>
      <c r="I107" s="299" t="s">
        <v>717</v>
      </c>
      <c r="J107" s="299"/>
      <c r="K107" s="312"/>
    </row>
    <row r="108" ht="15" customHeight="1">
      <c r="B108" s="321"/>
      <c r="C108" s="299" t="s">
        <v>726</v>
      </c>
      <c r="D108" s="299"/>
      <c r="E108" s="299"/>
      <c r="F108" s="320" t="s">
        <v>713</v>
      </c>
      <c r="G108" s="299"/>
      <c r="H108" s="299" t="s">
        <v>746</v>
      </c>
      <c r="I108" s="299" t="s">
        <v>709</v>
      </c>
      <c r="J108" s="299">
        <v>50</v>
      </c>
      <c r="K108" s="312"/>
    </row>
    <row r="109" ht="15" customHeight="1">
      <c r="B109" s="321"/>
      <c r="C109" s="299" t="s">
        <v>734</v>
      </c>
      <c r="D109" s="299"/>
      <c r="E109" s="299"/>
      <c r="F109" s="320" t="s">
        <v>713</v>
      </c>
      <c r="G109" s="299"/>
      <c r="H109" s="299" t="s">
        <v>746</v>
      </c>
      <c r="I109" s="299" t="s">
        <v>709</v>
      </c>
      <c r="J109" s="299">
        <v>50</v>
      </c>
      <c r="K109" s="312"/>
    </row>
    <row r="110" ht="15" customHeight="1">
      <c r="B110" s="321"/>
      <c r="C110" s="299" t="s">
        <v>732</v>
      </c>
      <c r="D110" s="299"/>
      <c r="E110" s="299"/>
      <c r="F110" s="320" t="s">
        <v>713</v>
      </c>
      <c r="G110" s="299"/>
      <c r="H110" s="299" t="s">
        <v>746</v>
      </c>
      <c r="I110" s="299" t="s">
        <v>709</v>
      </c>
      <c r="J110" s="299">
        <v>50</v>
      </c>
      <c r="K110" s="312"/>
    </row>
    <row r="111" ht="15" customHeight="1">
      <c r="B111" s="321"/>
      <c r="C111" s="299" t="s">
        <v>50</v>
      </c>
      <c r="D111" s="299"/>
      <c r="E111" s="299"/>
      <c r="F111" s="320" t="s">
        <v>707</v>
      </c>
      <c r="G111" s="299"/>
      <c r="H111" s="299" t="s">
        <v>747</v>
      </c>
      <c r="I111" s="299" t="s">
        <v>709</v>
      </c>
      <c r="J111" s="299">
        <v>20</v>
      </c>
      <c r="K111" s="312"/>
    </row>
    <row r="112" ht="15" customHeight="1">
      <c r="B112" s="321"/>
      <c r="C112" s="299" t="s">
        <v>748</v>
      </c>
      <c r="D112" s="299"/>
      <c r="E112" s="299"/>
      <c r="F112" s="320" t="s">
        <v>707</v>
      </c>
      <c r="G112" s="299"/>
      <c r="H112" s="299" t="s">
        <v>749</v>
      </c>
      <c r="I112" s="299" t="s">
        <v>709</v>
      </c>
      <c r="J112" s="299">
        <v>120</v>
      </c>
      <c r="K112" s="312"/>
    </row>
    <row r="113" ht="15" customHeight="1">
      <c r="B113" s="321"/>
      <c r="C113" s="299" t="s">
        <v>35</v>
      </c>
      <c r="D113" s="299"/>
      <c r="E113" s="299"/>
      <c r="F113" s="320" t="s">
        <v>707</v>
      </c>
      <c r="G113" s="299"/>
      <c r="H113" s="299" t="s">
        <v>750</v>
      </c>
      <c r="I113" s="299" t="s">
        <v>741</v>
      </c>
      <c r="J113" s="299"/>
      <c r="K113" s="312"/>
    </row>
    <row r="114" ht="15" customHeight="1">
      <c r="B114" s="321"/>
      <c r="C114" s="299" t="s">
        <v>45</v>
      </c>
      <c r="D114" s="299"/>
      <c r="E114" s="299"/>
      <c r="F114" s="320" t="s">
        <v>707</v>
      </c>
      <c r="G114" s="299"/>
      <c r="H114" s="299" t="s">
        <v>751</v>
      </c>
      <c r="I114" s="299" t="s">
        <v>741</v>
      </c>
      <c r="J114" s="299"/>
      <c r="K114" s="312"/>
    </row>
    <row r="115" ht="15" customHeight="1">
      <c r="B115" s="321"/>
      <c r="C115" s="299" t="s">
        <v>54</v>
      </c>
      <c r="D115" s="299"/>
      <c r="E115" s="299"/>
      <c r="F115" s="320" t="s">
        <v>707</v>
      </c>
      <c r="G115" s="299"/>
      <c r="H115" s="299" t="s">
        <v>752</v>
      </c>
      <c r="I115" s="299" t="s">
        <v>753</v>
      </c>
      <c r="J115" s="299"/>
      <c r="K115" s="312"/>
    </row>
    <row r="116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ht="45" customHeight="1">
      <c r="B120" s="336"/>
      <c r="C120" s="289" t="s">
        <v>754</v>
      </c>
      <c r="D120" s="289"/>
      <c r="E120" s="289"/>
      <c r="F120" s="289"/>
      <c r="G120" s="289"/>
      <c r="H120" s="289"/>
      <c r="I120" s="289"/>
      <c r="J120" s="289"/>
      <c r="K120" s="337"/>
    </row>
    <row r="121" ht="17.25" customHeight="1">
      <c r="B121" s="338"/>
      <c r="C121" s="313" t="s">
        <v>701</v>
      </c>
      <c r="D121" s="313"/>
      <c r="E121" s="313"/>
      <c r="F121" s="313" t="s">
        <v>702</v>
      </c>
      <c r="G121" s="314"/>
      <c r="H121" s="313" t="s">
        <v>106</v>
      </c>
      <c r="I121" s="313" t="s">
        <v>54</v>
      </c>
      <c r="J121" s="313" t="s">
        <v>703</v>
      </c>
      <c r="K121" s="339"/>
    </row>
    <row r="122" ht="17.25" customHeight="1">
      <c r="B122" s="338"/>
      <c r="C122" s="315" t="s">
        <v>704</v>
      </c>
      <c r="D122" s="315"/>
      <c r="E122" s="315"/>
      <c r="F122" s="316" t="s">
        <v>705</v>
      </c>
      <c r="G122" s="317"/>
      <c r="H122" s="315"/>
      <c r="I122" s="315"/>
      <c r="J122" s="315" t="s">
        <v>706</v>
      </c>
      <c r="K122" s="339"/>
    </row>
    <row r="123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ht="15" customHeight="1">
      <c r="B124" s="340"/>
      <c r="C124" s="299" t="s">
        <v>710</v>
      </c>
      <c r="D124" s="318"/>
      <c r="E124" s="318"/>
      <c r="F124" s="320" t="s">
        <v>707</v>
      </c>
      <c r="G124" s="299"/>
      <c r="H124" s="299" t="s">
        <v>746</v>
      </c>
      <c r="I124" s="299" t="s">
        <v>709</v>
      </c>
      <c r="J124" s="299">
        <v>120</v>
      </c>
      <c r="K124" s="342"/>
    </row>
    <row r="125" ht="15" customHeight="1">
      <c r="B125" s="340"/>
      <c r="C125" s="299" t="s">
        <v>755</v>
      </c>
      <c r="D125" s="299"/>
      <c r="E125" s="299"/>
      <c r="F125" s="320" t="s">
        <v>707</v>
      </c>
      <c r="G125" s="299"/>
      <c r="H125" s="299" t="s">
        <v>756</v>
      </c>
      <c r="I125" s="299" t="s">
        <v>709</v>
      </c>
      <c r="J125" s="299" t="s">
        <v>757</v>
      </c>
      <c r="K125" s="342"/>
    </row>
    <row r="126" ht="15" customHeight="1">
      <c r="B126" s="340"/>
      <c r="C126" s="299" t="s">
        <v>656</v>
      </c>
      <c r="D126" s="299"/>
      <c r="E126" s="299"/>
      <c r="F126" s="320" t="s">
        <v>707</v>
      </c>
      <c r="G126" s="299"/>
      <c r="H126" s="299" t="s">
        <v>758</v>
      </c>
      <c r="I126" s="299" t="s">
        <v>709</v>
      </c>
      <c r="J126" s="299" t="s">
        <v>757</v>
      </c>
      <c r="K126" s="342"/>
    </row>
    <row r="127" ht="15" customHeight="1">
      <c r="B127" s="340"/>
      <c r="C127" s="299" t="s">
        <v>718</v>
      </c>
      <c r="D127" s="299"/>
      <c r="E127" s="299"/>
      <c r="F127" s="320" t="s">
        <v>713</v>
      </c>
      <c r="G127" s="299"/>
      <c r="H127" s="299" t="s">
        <v>719</v>
      </c>
      <c r="I127" s="299" t="s">
        <v>709</v>
      </c>
      <c r="J127" s="299">
        <v>15</v>
      </c>
      <c r="K127" s="342"/>
    </row>
    <row r="128" ht="15" customHeight="1">
      <c r="B128" s="340"/>
      <c r="C128" s="322" t="s">
        <v>720</v>
      </c>
      <c r="D128" s="322"/>
      <c r="E128" s="322"/>
      <c r="F128" s="323" t="s">
        <v>713</v>
      </c>
      <c r="G128" s="322"/>
      <c r="H128" s="322" t="s">
        <v>721</v>
      </c>
      <c r="I128" s="322" t="s">
        <v>709</v>
      </c>
      <c r="J128" s="322">
        <v>15</v>
      </c>
      <c r="K128" s="342"/>
    </row>
    <row r="129" ht="15" customHeight="1">
      <c r="B129" s="340"/>
      <c r="C129" s="322" t="s">
        <v>722</v>
      </c>
      <c r="D129" s="322"/>
      <c r="E129" s="322"/>
      <c r="F129" s="323" t="s">
        <v>713</v>
      </c>
      <c r="G129" s="322"/>
      <c r="H129" s="322" t="s">
        <v>723</v>
      </c>
      <c r="I129" s="322" t="s">
        <v>709</v>
      </c>
      <c r="J129" s="322">
        <v>20</v>
      </c>
      <c r="K129" s="342"/>
    </row>
    <row r="130" ht="15" customHeight="1">
      <c r="B130" s="340"/>
      <c r="C130" s="322" t="s">
        <v>724</v>
      </c>
      <c r="D130" s="322"/>
      <c r="E130" s="322"/>
      <c r="F130" s="323" t="s">
        <v>713</v>
      </c>
      <c r="G130" s="322"/>
      <c r="H130" s="322" t="s">
        <v>725</v>
      </c>
      <c r="I130" s="322" t="s">
        <v>709</v>
      </c>
      <c r="J130" s="322">
        <v>20</v>
      </c>
      <c r="K130" s="342"/>
    </row>
    <row r="131" ht="15" customHeight="1">
      <c r="B131" s="340"/>
      <c r="C131" s="299" t="s">
        <v>712</v>
      </c>
      <c r="D131" s="299"/>
      <c r="E131" s="299"/>
      <c r="F131" s="320" t="s">
        <v>713</v>
      </c>
      <c r="G131" s="299"/>
      <c r="H131" s="299" t="s">
        <v>746</v>
      </c>
      <c r="I131" s="299" t="s">
        <v>709</v>
      </c>
      <c r="J131" s="299">
        <v>50</v>
      </c>
      <c r="K131" s="342"/>
    </row>
    <row r="132" ht="15" customHeight="1">
      <c r="B132" s="340"/>
      <c r="C132" s="299" t="s">
        <v>726</v>
      </c>
      <c r="D132" s="299"/>
      <c r="E132" s="299"/>
      <c r="F132" s="320" t="s">
        <v>713</v>
      </c>
      <c r="G132" s="299"/>
      <c r="H132" s="299" t="s">
        <v>746</v>
      </c>
      <c r="I132" s="299" t="s">
        <v>709</v>
      </c>
      <c r="J132" s="299">
        <v>50</v>
      </c>
      <c r="K132" s="342"/>
    </row>
    <row r="133" ht="15" customHeight="1">
      <c r="B133" s="340"/>
      <c r="C133" s="299" t="s">
        <v>732</v>
      </c>
      <c r="D133" s="299"/>
      <c r="E133" s="299"/>
      <c r="F133" s="320" t="s">
        <v>713</v>
      </c>
      <c r="G133" s="299"/>
      <c r="H133" s="299" t="s">
        <v>746</v>
      </c>
      <c r="I133" s="299" t="s">
        <v>709</v>
      </c>
      <c r="J133" s="299">
        <v>50</v>
      </c>
      <c r="K133" s="342"/>
    </row>
    <row r="134" ht="15" customHeight="1">
      <c r="B134" s="340"/>
      <c r="C134" s="299" t="s">
        <v>734</v>
      </c>
      <c r="D134" s="299"/>
      <c r="E134" s="299"/>
      <c r="F134" s="320" t="s">
        <v>713</v>
      </c>
      <c r="G134" s="299"/>
      <c r="H134" s="299" t="s">
        <v>746</v>
      </c>
      <c r="I134" s="299" t="s">
        <v>709</v>
      </c>
      <c r="J134" s="299">
        <v>50</v>
      </c>
      <c r="K134" s="342"/>
    </row>
    <row r="135" ht="15" customHeight="1">
      <c r="B135" s="340"/>
      <c r="C135" s="299" t="s">
        <v>111</v>
      </c>
      <c r="D135" s="299"/>
      <c r="E135" s="299"/>
      <c r="F135" s="320" t="s">
        <v>713</v>
      </c>
      <c r="G135" s="299"/>
      <c r="H135" s="299" t="s">
        <v>759</v>
      </c>
      <c r="I135" s="299" t="s">
        <v>709</v>
      </c>
      <c r="J135" s="299">
        <v>255</v>
      </c>
      <c r="K135" s="342"/>
    </row>
    <row r="136" ht="15" customHeight="1">
      <c r="B136" s="340"/>
      <c r="C136" s="299" t="s">
        <v>736</v>
      </c>
      <c r="D136" s="299"/>
      <c r="E136" s="299"/>
      <c r="F136" s="320" t="s">
        <v>707</v>
      </c>
      <c r="G136" s="299"/>
      <c r="H136" s="299" t="s">
        <v>760</v>
      </c>
      <c r="I136" s="299" t="s">
        <v>738</v>
      </c>
      <c r="J136" s="299"/>
      <c r="K136" s="342"/>
    </row>
    <row r="137" ht="15" customHeight="1">
      <c r="B137" s="340"/>
      <c r="C137" s="299" t="s">
        <v>739</v>
      </c>
      <c r="D137" s="299"/>
      <c r="E137" s="299"/>
      <c r="F137" s="320" t="s">
        <v>707</v>
      </c>
      <c r="G137" s="299"/>
      <c r="H137" s="299" t="s">
        <v>761</v>
      </c>
      <c r="I137" s="299" t="s">
        <v>741</v>
      </c>
      <c r="J137" s="299"/>
      <c r="K137" s="342"/>
    </row>
    <row r="138" ht="15" customHeight="1">
      <c r="B138" s="340"/>
      <c r="C138" s="299" t="s">
        <v>742</v>
      </c>
      <c r="D138" s="299"/>
      <c r="E138" s="299"/>
      <c r="F138" s="320" t="s">
        <v>707</v>
      </c>
      <c r="G138" s="299"/>
      <c r="H138" s="299" t="s">
        <v>742</v>
      </c>
      <c r="I138" s="299" t="s">
        <v>741</v>
      </c>
      <c r="J138" s="299"/>
      <c r="K138" s="342"/>
    </row>
    <row r="139" ht="15" customHeight="1">
      <c r="B139" s="340"/>
      <c r="C139" s="299" t="s">
        <v>35</v>
      </c>
      <c r="D139" s="299"/>
      <c r="E139" s="299"/>
      <c r="F139" s="320" t="s">
        <v>707</v>
      </c>
      <c r="G139" s="299"/>
      <c r="H139" s="299" t="s">
        <v>762</v>
      </c>
      <c r="I139" s="299" t="s">
        <v>741</v>
      </c>
      <c r="J139" s="299"/>
      <c r="K139" s="342"/>
    </row>
    <row r="140" ht="15" customHeight="1">
      <c r="B140" s="340"/>
      <c r="C140" s="299" t="s">
        <v>763</v>
      </c>
      <c r="D140" s="299"/>
      <c r="E140" s="299"/>
      <c r="F140" s="320" t="s">
        <v>707</v>
      </c>
      <c r="G140" s="299"/>
      <c r="H140" s="299" t="s">
        <v>764</v>
      </c>
      <c r="I140" s="299" t="s">
        <v>741</v>
      </c>
      <c r="J140" s="299"/>
      <c r="K140" s="342"/>
    </row>
    <row r="14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ht="45" customHeight="1">
      <c r="B145" s="310"/>
      <c r="C145" s="311" t="s">
        <v>765</v>
      </c>
      <c r="D145" s="311"/>
      <c r="E145" s="311"/>
      <c r="F145" s="311"/>
      <c r="G145" s="311"/>
      <c r="H145" s="311"/>
      <c r="I145" s="311"/>
      <c r="J145" s="311"/>
      <c r="K145" s="312"/>
    </row>
    <row r="146" ht="17.25" customHeight="1">
      <c r="B146" s="310"/>
      <c r="C146" s="313" t="s">
        <v>701</v>
      </c>
      <c r="D146" s="313"/>
      <c r="E146" s="313"/>
      <c r="F146" s="313" t="s">
        <v>702</v>
      </c>
      <c r="G146" s="314"/>
      <c r="H146" s="313" t="s">
        <v>106</v>
      </c>
      <c r="I146" s="313" t="s">
        <v>54</v>
      </c>
      <c r="J146" s="313" t="s">
        <v>703</v>
      </c>
      <c r="K146" s="312"/>
    </row>
    <row r="147" ht="17.25" customHeight="1">
      <c r="B147" s="310"/>
      <c r="C147" s="315" t="s">
        <v>704</v>
      </c>
      <c r="D147" s="315"/>
      <c r="E147" s="315"/>
      <c r="F147" s="316" t="s">
        <v>705</v>
      </c>
      <c r="G147" s="317"/>
      <c r="H147" s="315"/>
      <c r="I147" s="315"/>
      <c r="J147" s="315" t="s">
        <v>706</v>
      </c>
      <c r="K147" s="312"/>
    </row>
    <row r="148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ht="15" customHeight="1">
      <c r="B149" s="321"/>
      <c r="C149" s="346" t="s">
        <v>710</v>
      </c>
      <c r="D149" s="299"/>
      <c r="E149" s="299"/>
      <c r="F149" s="347" t="s">
        <v>707</v>
      </c>
      <c r="G149" s="299"/>
      <c r="H149" s="346" t="s">
        <v>746</v>
      </c>
      <c r="I149" s="346" t="s">
        <v>709</v>
      </c>
      <c r="J149" s="346">
        <v>120</v>
      </c>
      <c r="K149" s="342"/>
    </row>
    <row r="150" ht="15" customHeight="1">
      <c r="B150" s="321"/>
      <c r="C150" s="346" t="s">
        <v>755</v>
      </c>
      <c r="D150" s="299"/>
      <c r="E150" s="299"/>
      <c r="F150" s="347" t="s">
        <v>707</v>
      </c>
      <c r="G150" s="299"/>
      <c r="H150" s="346" t="s">
        <v>766</v>
      </c>
      <c r="I150" s="346" t="s">
        <v>709</v>
      </c>
      <c r="J150" s="346" t="s">
        <v>757</v>
      </c>
      <c r="K150" s="342"/>
    </row>
    <row r="151" ht="15" customHeight="1">
      <c r="B151" s="321"/>
      <c r="C151" s="346" t="s">
        <v>656</v>
      </c>
      <c r="D151" s="299"/>
      <c r="E151" s="299"/>
      <c r="F151" s="347" t="s">
        <v>707</v>
      </c>
      <c r="G151" s="299"/>
      <c r="H151" s="346" t="s">
        <v>767</v>
      </c>
      <c r="I151" s="346" t="s">
        <v>709</v>
      </c>
      <c r="J151" s="346" t="s">
        <v>757</v>
      </c>
      <c r="K151" s="342"/>
    </row>
    <row r="152" ht="15" customHeight="1">
      <c r="B152" s="321"/>
      <c r="C152" s="346" t="s">
        <v>712</v>
      </c>
      <c r="D152" s="299"/>
      <c r="E152" s="299"/>
      <c r="F152" s="347" t="s">
        <v>713</v>
      </c>
      <c r="G152" s="299"/>
      <c r="H152" s="346" t="s">
        <v>746</v>
      </c>
      <c r="I152" s="346" t="s">
        <v>709</v>
      </c>
      <c r="J152" s="346">
        <v>50</v>
      </c>
      <c r="K152" s="342"/>
    </row>
    <row r="153" ht="15" customHeight="1">
      <c r="B153" s="321"/>
      <c r="C153" s="346" t="s">
        <v>715</v>
      </c>
      <c r="D153" s="299"/>
      <c r="E153" s="299"/>
      <c r="F153" s="347" t="s">
        <v>707</v>
      </c>
      <c r="G153" s="299"/>
      <c r="H153" s="346" t="s">
        <v>746</v>
      </c>
      <c r="I153" s="346" t="s">
        <v>717</v>
      </c>
      <c r="J153" s="346"/>
      <c r="K153" s="342"/>
    </row>
    <row r="154" ht="15" customHeight="1">
      <c r="B154" s="321"/>
      <c r="C154" s="346" t="s">
        <v>726</v>
      </c>
      <c r="D154" s="299"/>
      <c r="E154" s="299"/>
      <c r="F154" s="347" t="s">
        <v>713</v>
      </c>
      <c r="G154" s="299"/>
      <c r="H154" s="346" t="s">
        <v>746</v>
      </c>
      <c r="I154" s="346" t="s">
        <v>709</v>
      </c>
      <c r="J154" s="346">
        <v>50</v>
      </c>
      <c r="K154" s="342"/>
    </row>
    <row r="155" ht="15" customHeight="1">
      <c r="B155" s="321"/>
      <c r="C155" s="346" t="s">
        <v>734</v>
      </c>
      <c r="D155" s="299"/>
      <c r="E155" s="299"/>
      <c r="F155" s="347" t="s">
        <v>713</v>
      </c>
      <c r="G155" s="299"/>
      <c r="H155" s="346" t="s">
        <v>746</v>
      </c>
      <c r="I155" s="346" t="s">
        <v>709</v>
      </c>
      <c r="J155" s="346">
        <v>50</v>
      </c>
      <c r="K155" s="342"/>
    </row>
    <row r="156" ht="15" customHeight="1">
      <c r="B156" s="321"/>
      <c r="C156" s="346" t="s">
        <v>732</v>
      </c>
      <c r="D156" s="299"/>
      <c r="E156" s="299"/>
      <c r="F156" s="347" t="s">
        <v>713</v>
      </c>
      <c r="G156" s="299"/>
      <c r="H156" s="346" t="s">
        <v>746</v>
      </c>
      <c r="I156" s="346" t="s">
        <v>709</v>
      </c>
      <c r="J156" s="346">
        <v>50</v>
      </c>
      <c r="K156" s="342"/>
    </row>
    <row r="157" ht="15" customHeight="1">
      <c r="B157" s="321"/>
      <c r="C157" s="346" t="s">
        <v>95</v>
      </c>
      <c r="D157" s="299"/>
      <c r="E157" s="299"/>
      <c r="F157" s="347" t="s">
        <v>707</v>
      </c>
      <c r="G157" s="299"/>
      <c r="H157" s="346" t="s">
        <v>768</v>
      </c>
      <c r="I157" s="346" t="s">
        <v>709</v>
      </c>
      <c r="J157" s="346" t="s">
        <v>769</v>
      </c>
      <c r="K157" s="342"/>
    </row>
    <row r="158" ht="15" customHeight="1">
      <c r="B158" s="321"/>
      <c r="C158" s="346" t="s">
        <v>770</v>
      </c>
      <c r="D158" s="299"/>
      <c r="E158" s="299"/>
      <c r="F158" s="347" t="s">
        <v>707</v>
      </c>
      <c r="G158" s="299"/>
      <c r="H158" s="346" t="s">
        <v>771</v>
      </c>
      <c r="I158" s="346" t="s">
        <v>741</v>
      </c>
      <c r="J158" s="346"/>
      <c r="K158" s="342"/>
    </row>
    <row r="159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ht="45" customHeight="1">
      <c r="B163" s="288"/>
      <c r="C163" s="289" t="s">
        <v>772</v>
      </c>
      <c r="D163" s="289"/>
      <c r="E163" s="289"/>
      <c r="F163" s="289"/>
      <c r="G163" s="289"/>
      <c r="H163" s="289"/>
      <c r="I163" s="289"/>
      <c r="J163" s="289"/>
      <c r="K163" s="290"/>
    </row>
    <row r="164" ht="17.25" customHeight="1">
      <c r="B164" s="288"/>
      <c r="C164" s="313" t="s">
        <v>701</v>
      </c>
      <c r="D164" s="313"/>
      <c r="E164" s="313"/>
      <c r="F164" s="313" t="s">
        <v>702</v>
      </c>
      <c r="G164" s="350"/>
      <c r="H164" s="351" t="s">
        <v>106</v>
      </c>
      <c r="I164" s="351" t="s">
        <v>54</v>
      </c>
      <c r="J164" s="313" t="s">
        <v>703</v>
      </c>
      <c r="K164" s="290"/>
    </row>
    <row r="165" ht="17.25" customHeight="1">
      <c r="B165" s="291"/>
      <c r="C165" s="315" t="s">
        <v>704</v>
      </c>
      <c r="D165" s="315"/>
      <c r="E165" s="315"/>
      <c r="F165" s="316" t="s">
        <v>705</v>
      </c>
      <c r="G165" s="352"/>
      <c r="H165" s="353"/>
      <c r="I165" s="353"/>
      <c r="J165" s="315" t="s">
        <v>706</v>
      </c>
      <c r="K165" s="293"/>
    </row>
    <row r="166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ht="15" customHeight="1">
      <c r="B167" s="321"/>
      <c r="C167" s="299" t="s">
        <v>710</v>
      </c>
      <c r="D167" s="299"/>
      <c r="E167" s="299"/>
      <c r="F167" s="320" t="s">
        <v>707</v>
      </c>
      <c r="G167" s="299"/>
      <c r="H167" s="299" t="s">
        <v>746</v>
      </c>
      <c r="I167" s="299" t="s">
        <v>709</v>
      </c>
      <c r="J167" s="299">
        <v>120</v>
      </c>
      <c r="K167" s="342"/>
    </row>
    <row r="168" ht="15" customHeight="1">
      <c r="B168" s="321"/>
      <c r="C168" s="299" t="s">
        <v>755</v>
      </c>
      <c r="D168" s="299"/>
      <c r="E168" s="299"/>
      <c r="F168" s="320" t="s">
        <v>707</v>
      </c>
      <c r="G168" s="299"/>
      <c r="H168" s="299" t="s">
        <v>756</v>
      </c>
      <c r="I168" s="299" t="s">
        <v>709</v>
      </c>
      <c r="J168" s="299" t="s">
        <v>757</v>
      </c>
      <c r="K168" s="342"/>
    </row>
    <row r="169" ht="15" customHeight="1">
      <c r="B169" s="321"/>
      <c r="C169" s="299" t="s">
        <v>656</v>
      </c>
      <c r="D169" s="299"/>
      <c r="E169" s="299"/>
      <c r="F169" s="320" t="s">
        <v>707</v>
      </c>
      <c r="G169" s="299"/>
      <c r="H169" s="299" t="s">
        <v>773</v>
      </c>
      <c r="I169" s="299" t="s">
        <v>709</v>
      </c>
      <c r="J169" s="299" t="s">
        <v>757</v>
      </c>
      <c r="K169" s="342"/>
    </row>
    <row r="170" ht="15" customHeight="1">
      <c r="B170" s="321"/>
      <c r="C170" s="299" t="s">
        <v>712</v>
      </c>
      <c r="D170" s="299"/>
      <c r="E170" s="299"/>
      <c r="F170" s="320" t="s">
        <v>713</v>
      </c>
      <c r="G170" s="299"/>
      <c r="H170" s="299" t="s">
        <v>773</v>
      </c>
      <c r="I170" s="299" t="s">
        <v>709</v>
      </c>
      <c r="J170" s="299">
        <v>50</v>
      </c>
      <c r="K170" s="342"/>
    </row>
    <row r="171" ht="15" customHeight="1">
      <c r="B171" s="321"/>
      <c r="C171" s="299" t="s">
        <v>715</v>
      </c>
      <c r="D171" s="299"/>
      <c r="E171" s="299"/>
      <c r="F171" s="320" t="s">
        <v>707</v>
      </c>
      <c r="G171" s="299"/>
      <c r="H171" s="299" t="s">
        <v>773</v>
      </c>
      <c r="I171" s="299" t="s">
        <v>717</v>
      </c>
      <c r="J171" s="299"/>
      <c r="K171" s="342"/>
    </row>
    <row r="172" ht="15" customHeight="1">
      <c r="B172" s="321"/>
      <c r="C172" s="299" t="s">
        <v>726</v>
      </c>
      <c r="D172" s="299"/>
      <c r="E172" s="299"/>
      <c r="F172" s="320" t="s">
        <v>713</v>
      </c>
      <c r="G172" s="299"/>
      <c r="H172" s="299" t="s">
        <v>773</v>
      </c>
      <c r="I172" s="299" t="s">
        <v>709</v>
      </c>
      <c r="J172" s="299">
        <v>50</v>
      </c>
      <c r="K172" s="342"/>
    </row>
    <row r="173" ht="15" customHeight="1">
      <c r="B173" s="321"/>
      <c r="C173" s="299" t="s">
        <v>734</v>
      </c>
      <c r="D173" s="299"/>
      <c r="E173" s="299"/>
      <c r="F173" s="320" t="s">
        <v>713</v>
      </c>
      <c r="G173" s="299"/>
      <c r="H173" s="299" t="s">
        <v>773</v>
      </c>
      <c r="I173" s="299" t="s">
        <v>709</v>
      </c>
      <c r="J173" s="299">
        <v>50</v>
      </c>
      <c r="K173" s="342"/>
    </row>
    <row r="174" ht="15" customHeight="1">
      <c r="B174" s="321"/>
      <c r="C174" s="299" t="s">
        <v>732</v>
      </c>
      <c r="D174" s="299"/>
      <c r="E174" s="299"/>
      <c r="F174" s="320" t="s">
        <v>713</v>
      </c>
      <c r="G174" s="299"/>
      <c r="H174" s="299" t="s">
        <v>773</v>
      </c>
      <c r="I174" s="299" t="s">
        <v>709</v>
      </c>
      <c r="J174" s="299">
        <v>50</v>
      </c>
      <c r="K174" s="342"/>
    </row>
    <row r="175" ht="15" customHeight="1">
      <c r="B175" s="321"/>
      <c r="C175" s="299" t="s">
        <v>105</v>
      </c>
      <c r="D175" s="299"/>
      <c r="E175" s="299"/>
      <c r="F175" s="320" t="s">
        <v>707</v>
      </c>
      <c r="G175" s="299"/>
      <c r="H175" s="299" t="s">
        <v>774</v>
      </c>
      <c r="I175" s="299" t="s">
        <v>775</v>
      </c>
      <c r="J175" s="299"/>
      <c r="K175" s="342"/>
    </row>
    <row r="176" ht="15" customHeight="1">
      <c r="B176" s="321"/>
      <c r="C176" s="299" t="s">
        <v>54</v>
      </c>
      <c r="D176" s="299"/>
      <c r="E176" s="299"/>
      <c r="F176" s="320" t="s">
        <v>707</v>
      </c>
      <c r="G176" s="299"/>
      <c r="H176" s="299" t="s">
        <v>776</v>
      </c>
      <c r="I176" s="299" t="s">
        <v>777</v>
      </c>
      <c r="J176" s="299">
        <v>1</v>
      </c>
      <c r="K176" s="342"/>
    </row>
    <row r="177" ht="15" customHeight="1">
      <c r="B177" s="321"/>
      <c r="C177" s="299" t="s">
        <v>50</v>
      </c>
      <c r="D177" s="299"/>
      <c r="E177" s="299"/>
      <c r="F177" s="320" t="s">
        <v>707</v>
      </c>
      <c r="G177" s="299"/>
      <c r="H177" s="299" t="s">
        <v>778</v>
      </c>
      <c r="I177" s="299" t="s">
        <v>709</v>
      </c>
      <c r="J177" s="299">
        <v>20</v>
      </c>
      <c r="K177" s="342"/>
    </row>
    <row r="178" ht="15" customHeight="1">
      <c r="B178" s="321"/>
      <c r="C178" s="299" t="s">
        <v>106</v>
      </c>
      <c r="D178" s="299"/>
      <c r="E178" s="299"/>
      <c r="F178" s="320" t="s">
        <v>707</v>
      </c>
      <c r="G178" s="299"/>
      <c r="H178" s="299" t="s">
        <v>779</v>
      </c>
      <c r="I178" s="299" t="s">
        <v>709</v>
      </c>
      <c r="J178" s="299">
        <v>255</v>
      </c>
      <c r="K178" s="342"/>
    </row>
    <row r="179" ht="15" customHeight="1">
      <c r="B179" s="321"/>
      <c r="C179" s="299" t="s">
        <v>107</v>
      </c>
      <c r="D179" s="299"/>
      <c r="E179" s="299"/>
      <c r="F179" s="320" t="s">
        <v>707</v>
      </c>
      <c r="G179" s="299"/>
      <c r="H179" s="299" t="s">
        <v>672</v>
      </c>
      <c r="I179" s="299" t="s">
        <v>709</v>
      </c>
      <c r="J179" s="299">
        <v>10</v>
      </c>
      <c r="K179" s="342"/>
    </row>
    <row r="180" ht="15" customHeight="1">
      <c r="B180" s="321"/>
      <c r="C180" s="299" t="s">
        <v>108</v>
      </c>
      <c r="D180" s="299"/>
      <c r="E180" s="299"/>
      <c r="F180" s="320" t="s">
        <v>707</v>
      </c>
      <c r="G180" s="299"/>
      <c r="H180" s="299" t="s">
        <v>780</v>
      </c>
      <c r="I180" s="299" t="s">
        <v>741</v>
      </c>
      <c r="J180" s="299"/>
      <c r="K180" s="342"/>
    </row>
    <row r="181" ht="15" customHeight="1">
      <c r="B181" s="321"/>
      <c r="C181" s="299" t="s">
        <v>781</v>
      </c>
      <c r="D181" s="299"/>
      <c r="E181" s="299"/>
      <c r="F181" s="320" t="s">
        <v>707</v>
      </c>
      <c r="G181" s="299"/>
      <c r="H181" s="299" t="s">
        <v>782</v>
      </c>
      <c r="I181" s="299" t="s">
        <v>741</v>
      </c>
      <c r="J181" s="299"/>
      <c r="K181" s="342"/>
    </row>
    <row r="182" ht="15" customHeight="1">
      <c r="B182" s="321"/>
      <c r="C182" s="299" t="s">
        <v>770</v>
      </c>
      <c r="D182" s="299"/>
      <c r="E182" s="299"/>
      <c r="F182" s="320" t="s">
        <v>707</v>
      </c>
      <c r="G182" s="299"/>
      <c r="H182" s="299" t="s">
        <v>783</v>
      </c>
      <c r="I182" s="299" t="s">
        <v>741</v>
      </c>
      <c r="J182" s="299"/>
      <c r="K182" s="342"/>
    </row>
    <row r="183" ht="15" customHeight="1">
      <c r="B183" s="321"/>
      <c r="C183" s="299" t="s">
        <v>110</v>
      </c>
      <c r="D183" s="299"/>
      <c r="E183" s="299"/>
      <c r="F183" s="320" t="s">
        <v>713</v>
      </c>
      <c r="G183" s="299"/>
      <c r="H183" s="299" t="s">
        <v>784</v>
      </c>
      <c r="I183" s="299" t="s">
        <v>709</v>
      </c>
      <c r="J183" s="299">
        <v>50</v>
      </c>
      <c r="K183" s="342"/>
    </row>
    <row r="184" ht="15" customHeight="1">
      <c r="B184" s="321"/>
      <c r="C184" s="299" t="s">
        <v>785</v>
      </c>
      <c r="D184" s="299"/>
      <c r="E184" s="299"/>
      <c r="F184" s="320" t="s">
        <v>713</v>
      </c>
      <c r="G184" s="299"/>
      <c r="H184" s="299" t="s">
        <v>786</v>
      </c>
      <c r="I184" s="299" t="s">
        <v>787</v>
      </c>
      <c r="J184" s="299"/>
      <c r="K184" s="342"/>
    </row>
    <row r="185" ht="15" customHeight="1">
      <c r="B185" s="321"/>
      <c r="C185" s="299" t="s">
        <v>788</v>
      </c>
      <c r="D185" s="299"/>
      <c r="E185" s="299"/>
      <c r="F185" s="320" t="s">
        <v>713</v>
      </c>
      <c r="G185" s="299"/>
      <c r="H185" s="299" t="s">
        <v>789</v>
      </c>
      <c r="I185" s="299" t="s">
        <v>787</v>
      </c>
      <c r="J185" s="299"/>
      <c r="K185" s="342"/>
    </row>
    <row r="186" ht="15" customHeight="1">
      <c r="B186" s="321"/>
      <c r="C186" s="299" t="s">
        <v>790</v>
      </c>
      <c r="D186" s="299"/>
      <c r="E186" s="299"/>
      <c r="F186" s="320" t="s">
        <v>713</v>
      </c>
      <c r="G186" s="299"/>
      <c r="H186" s="299" t="s">
        <v>791</v>
      </c>
      <c r="I186" s="299" t="s">
        <v>787</v>
      </c>
      <c r="J186" s="299"/>
      <c r="K186" s="342"/>
    </row>
    <row r="187" ht="15" customHeight="1">
      <c r="B187" s="321"/>
      <c r="C187" s="354" t="s">
        <v>792</v>
      </c>
      <c r="D187" s="299"/>
      <c r="E187" s="299"/>
      <c r="F187" s="320" t="s">
        <v>713</v>
      </c>
      <c r="G187" s="299"/>
      <c r="H187" s="299" t="s">
        <v>793</v>
      </c>
      <c r="I187" s="299" t="s">
        <v>794</v>
      </c>
      <c r="J187" s="355" t="s">
        <v>795</v>
      </c>
      <c r="K187" s="342"/>
    </row>
    <row r="188" ht="15" customHeight="1">
      <c r="B188" s="321"/>
      <c r="C188" s="305" t="s">
        <v>39</v>
      </c>
      <c r="D188" s="299"/>
      <c r="E188" s="299"/>
      <c r="F188" s="320" t="s">
        <v>707</v>
      </c>
      <c r="G188" s="299"/>
      <c r="H188" s="295" t="s">
        <v>796</v>
      </c>
      <c r="I188" s="299" t="s">
        <v>797</v>
      </c>
      <c r="J188" s="299"/>
      <c r="K188" s="342"/>
    </row>
    <row r="189" ht="15" customHeight="1">
      <c r="B189" s="321"/>
      <c r="C189" s="305" t="s">
        <v>798</v>
      </c>
      <c r="D189" s="299"/>
      <c r="E189" s="299"/>
      <c r="F189" s="320" t="s">
        <v>707</v>
      </c>
      <c r="G189" s="299"/>
      <c r="H189" s="299" t="s">
        <v>799</v>
      </c>
      <c r="I189" s="299" t="s">
        <v>741</v>
      </c>
      <c r="J189" s="299"/>
      <c r="K189" s="342"/>
    </row>
    <row r="190" ht="15" customHeight="1">
      <c r="B190" s="321"/>
      <c r="C190" s="305" t="s">
        <v>800</v>
      </c>
      <c r="D190" s="299"/>
      <c r="E190" s="299"/>
      <c r="F190" s="320" t="s">
        <v>707</v>
      </c>
      <c r="G190" s="299"/>
      <c r="H190" s="299" t="s">
        <v>801</v>
      </c>
      <c r="I190" s="299" t="s">
        <v>741</v>
      </c>
      <c r="J190" s="299"/>
      <c r="K190" s="342"/>
    </row>
    <row r="191" ht="15" customHeight="1">
      <c r="B191" s="321"/>
      <c r="C191" s="305" t="s">
        <v>802</v>
      </c>
      <c r="D191" s="299"/>
      <c r="E191" s="299"/>
      <c r="F191" s="320" t="s">
        <v>713</v>
      </c>
      <c r="G191" s="299"/>
      <c r="H191" s="299" t="s">
        <v>803</v>
      </c>
      <c r="I191" s="299" t="s">
        <v>741</v>
      </c>
      <c r="J191" s="299"/>
      <c r="K191" s="342"/>
    </row>
    <row r="192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ht="21">
      <c r="B197" s="288"/>
      <c r="C197" s="289" t="s">
        <v>804</v>
      </c>
      <c r="D197" s="289"/>
      <c r="E197" s="289"/>
      <c r="F197" s="289"/>
      <c r="G197" s="289"/>
      <c r="H197" s="289"/>
      <c r="I197" s="289"/>
      <c r="J197" s="289"/>
      <c r="K197" s="290"/>
    </row>
    <row r="198" ht="25.5" customHeight="1">
      <c r="B198" s="288"/>
      <c r="C198" s="357" t="s">
        <v>805</v>
      </c>
      <c r="D198" s="357"/>
      <c r="E198" s="357"/>
      <c r="F198" s="357" t="s">
        <v>806</v>
      </c>
      <c r="G198" s="358"/>
      <c r="H198" s="357" t="s">
        <v>807</v>
      </c>
      <c r="I198" s="357"/>
      <c r="J198" s="357"/>
      <c r="K198" s="290"/>
    </row>
    <row r="199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ht="15" customHeight="1">
      <c r="B200" s="321"/>
      <c r="C200" s="299" t="s">
        <v>797</v>
      </c>
      <c r="D200" s="299"/>
      <c r="E200" s="299"/>
      <c r="F200" s="320" t="s">
        <v>40</v>
      </c>
      <c r="G200" s="299"/>
      <c r="H200" s="299" t="s">
        <v>808</v>
      </c>
      <c r="I200" s="299"/>
      <c r="J200" s="299"/>
      <c r="K200" s="342"/>
    </row>
    <row r="201" ht="15" customHeight="1">
      <c r="B201" s="321"/>
      <c r="C201" s="327"/>
      <c r="D201" s="299"/>
      <c r="E201" s="299"/>
      <c r="F201" s="320" t="s">
        <v>41</v>
      </c>
      <c r="G201" s="299"/>
      <c r="H201" s="299" t="s">
        <v>809</v>
      </c>
      <c r="I201" s="299"/>
      <c r="J201" s="299"/>
      <c r="K201" s="342"/>
    </row>
    <row r="202" ht="15" customHeight="1">
      <c r="B202" s="321"/>
      <c r="C202" s="327"/>
      <c r="D202" s="299"/>
      <c r="E202" s="299"/>
      <c r="F202" s="320" t="s">
        <v>44</v>
      </c>
      <c r="G202" s="299"/>
      <c r="H202" s="299" t="s">
        <v>810</v>
      </c>
      <c r="I202" s="299"/>
      <c r="J202" s="299"/>
      <c r="K202" s="342"/>
    </row>
    <row r="203" ht="15" customHeight="1">
      <c r="B203" s="321"/>
      <c r="C203" s="299"/>
      <c r="D203" s="299"/>
      <c r="E203" s="299"/>
      <c r="F203" s="320" t="s">
        <v>42</v>
      </c>
      <c r="G203" s="299"/>
      <c r="H203" s="299" t="s">
        <v>811</v>
      </c>
      <c r="I203" s="299"/>
      <c r="J203" s="299"/>
      <c r="K203" s="342"/>
    </row>
    <row r="204" ht="15" customHeight="1">
      <c r="B204" s="321"/>
      <c r="C204" s="299"/>
      <c r="D204" s="299"/>
      <c r="E204" s="299"/>
      <c r="F204" s="320" t="s">
        <v>43</v>
      </c>
      <c r="G204" s="299"/>
      <c r="H204" s="299" t="s">
        <v>812</v>
      </c>
      <c r="I204" s="299"/>
      <c r="J204" s="299"/>
      <c r="K204" s="342"/>
    </row>
    <row r="205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ht="15" customHeight="1">
      <c r="B206" s="321"/>
      <c r="C206" s="299" t="s">
        <v>753</v>
      </c>
      <c r="D206" s="299"/>
      <c r="E206" s="299"/>
      <c r="F206" s="320" t="s">
        <v>76</v>
      </c>
      <c r="G206" s="299"/>
      <c r="H206" s="299" t="s">
        <v>813</v>
      </c>
      <c r="I206" s="299"/>
      <c r="J206" s="299"/>
      <c r="K206" s="342"/>
    </row>
    <row r="207" ht="15" customHeight="1">
      <c r="B207" s="321"/>
      <c r="C207" s="327"/>
      <c r="D207" s="299"/>
      <c r="E207" s="299"/>
      <c r="F207" s="320" t="s">
        <v>650</v>
      </c>
      <c r="G207" s="299"/>
      <c r="H207" s="299" t="s">
        <v>651</v>
      </c>
      <c r="I207" s="299"/>
      <c r="J207" s="299"/>
      <c r="K207" s="342"/>
    </row>
    <row r="208" ht="15" customHeight="1">
      <c r="B208" s="321"/>
      <c r="C208" s="299"/>
      <c r="D208" s="299"/>
      <c r="E208" s="299"/>
      <c r="F208" s="320" t="s">
        <v>648</v>
      </c>
      <c r="G208" s="299"/>
      <c r="H208" s="299" t="s">
        <v>814</v>
      </c>
      <c r="I208" s="299"/>
      <c r="J208" s="299"/>
      <c r="K208" s="342"/>
    </row>
    <row r="209" ht="15" customHeight="1">
      <c r="B209" s="359"/>
      <c r="C209" s="327"/>
      <c r="D209" s="327"/>
      <c r="E209" s="327"/>
      <c r="F209" s="320" t="s">
        <v>652</v>
      </c>
      <c r="G209" s="305"/>
      <c r="H209" s="346" t="s">
        <v>653</v>
      </c>
      <c r="I209" s="346"/>
      <c r="J209" s="346"/>
      <c r="K209" s="360"/>
    </row>
    <row r="210" ht="15" customHeight="1">
      <c r="B210" s="359"/>
      <c r="C210" s="327"/>
      <c r="D210" s="327"/>
      <c r="E210" s="327"/>
      <c r="F210" s="320" t="s">
        <v>654</v>
      </c>
      <c r="G210" s="305"/>
      <c r="H210" s="346" t="s">
        <v>173</v>
      </c>
      <c r="I210" s="346"/>
      <c r="J210" s="346"/>
      <c r="K210" s="360"/>
    </row>
    <row r="2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ht="15" customHeight="1">
      <c r="B212" s="359"/>
      <c r="C212" s="299" t="s">
        <v>777</v>
      </c>
      <c r="D212" s="327"/>
      <c r="E212" s="327"/>
      <c r="F212" s="320">
        <v>1</v>
      </c>
      <c r="G212" s="305"/>
      <c r="H212" s="346" t="s">
        <v>815</v>
      </c>
      <c r="I212" s="346"/>
      <c r="J212" s="346"/>
      <c r="K212" s="360"/>
    </row>
    <row r="213" ht="15" customHeight="1">
      <c r="B213" s="359"/>
      <c r="C213" s="327"/>
      <c r="D213" s="327"/>
      <c r="E213" s="327"/>
      <c r="F213" s="320">
        <v>2</v>
      </c>
      <c r="G213" s="305"/>
      <c r="H213" s="346" t="s">
        <v>816</v>
      </c>
      <c r="I213" s="346"/>
      <c r="J213" s="346"/>
      <c r="K213" s="360"/>
    </row>
    <row r="214" ht="15" customHeight="1">
      <c r="B214" s="359"/>
      <c r="C214" s="327"/>
      <c r="D214" s="327"/>
      <c r="E214" s="327"/>
      <c r="F214" s="320">
        <v>3</v>
      </c>
      <c r="G214" s="305"/>
      <c r="H214" s="346" t="s">
        <v>817</v>
      </c>
      <c r="I214" s="346"/>
      <c r="J214" s="346"/>
      <c r="K214" s="360"/>
    </row>
    <row r="215" ht="15" customHeight="1">
      <c r="B215" s="359"/>
      <c r="C215" s="327"/>
      <c r="D215" s="327"/>
      <c r="E215" s="327"/>
      <c r="F215" s="320">
        <v>4</v>
      </c>
      <c r="G215" s="305"/>
      <c r="H215" s="346" t="s">
        <v>818</v>
      </c>
      <c r="I215" s="346"/>
      <c r="J215" s="346"/>
      <c r="K215" s="360"/>
    </row>
    <row r="216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2018-12-12T07:50:52Z</dcterms:created>
  <dcterms:modified xsi:type="dcterms:W3CDTF">2018-12-12T07:51:08Z</dcterms:modified>
</cp:coreProperties>
</file>